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65476" yWindow="65521" windowWidth="11880" windowHeight="11760" activeTab="0"/>
  </bookViews>
  <sheets>
    <sheet name="Лист1" sheetId="1" r:id="rId1"/>
  </sheets>
  <definedNames>
    <definedName name="_xlnm.Print_Area" localSheetId="0">'Лист1'!$A$1:$K$247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<sst xmlns="http://schemas.openxmlformats.org/spreadsheetml/2006/main" count="88" uniqueCount="56">
  <si>
    <t>№ п/п</t>
  </si>
  <si>
    <t>Авторы, название, выходные данные</t>
  </si>
  <si>
    <t xml:space="preserve">издательствах и имеющие шифр ISBN, и учебники, имеющие гриф </t>
  </si>
  <si>
    <t>Авторы, название доклада, конференции</t>
  </si>
  <si>
    <t>и дипломными работами (с указанием соруководителей)</t>
  </si>
  <si>
    <t>Личная подпись</t>
  </si>
  <si>
    <t>Подпись зав. лабораторией/отделом</t>
  </si>
  <si>
    <t>Дата</t>
  </si>
  <si>
    <t>Доля ставки</t>
  </si>
  <si>
    <t>с указанием докладчика (подчеркнуть) и всех соавторов; обязательным требованием является</t>
  </si>
  <si>
    <t>(должность, отдел)</t>
  </si>
  <si>
    <t>(ФИО)</t>
  </si>
  <si>
    <t>1. Список публикаций в рецензируемых периодических журналах</t>
  </si>
  <si>
    <t>выпускаемых в РФ)</t>
  </si>
  <si>
    <t>Является ли работа чисто теорети-ческой (да/нет)</t>
  </si>
  <si>
    <t>Число авторов</t>
  </si>
  <si>
    <t>Название курса</t>
  </si>
  <si>
    <t>Число семестров</t>
  </si>
  <si>
    <t>Российс-кий или зарубеж-ный журнал (р/з)</t>
  </si>
  <si>
    <t>Балл</t>
  </si>
  <si>
    <t>Кол-во печатных листов</t>
  </si>
  <si>
    <t>Автор, название работы</t>
  </si>
  <si>
    <t>Диссерта-ция или диплом (дис/дип)</t>
  </si>
  <si>
    <t>сотрудник/аспирант</t>
  </si>
  <si>
    <t>Индивидуальный показатель результативности научной деятельности</t>
  </si>
  <si>
    <t xml:space="preserve">Сведения для установления индивидуального рейтинга </t>
  </si>
  <si>
    <t>3. Участие в приглашенных докладах на международных и российских</t>
  </si>
  <si>
    <t xml:space="preserve">4. Участие в устных докладах на международных и российских </t>
  </si>
  <si>
    <t>наличие конкурсного отбора участников конференции; включение конкретных конференций</t>
  </si>
  <si>
    <t>в расчет ИРНД принимается специальным решением Ученого совета института</t>
  </si>
  <si>
    <t xml:space="preserve"> наличие конкурсного отбора участников конференции; включение конкретных конференций</t>
  </si>
  <si>
    <t>9. Число полных лет на момент установления ИРНД</t>
  </si>
  <si>
    <t>Импакт фактор журнала</t>
  </si>
  <si>
    <t xml:space="preserve">если журнал включен в </t>
  </si>
  <si>
    <t xml:space="preserve">ведущих рецензируемых научных журналов и изданий, </t>
  </si>
  <si>
    <t>Перечень</t>
  </si>
  <si>
    <t xml:space="preserve">5. Участие в стендовых докладах на международных и российских </t>
  </si>
  <si>
    <t>№ экспертного заключения</t>
  </si>
  <si>
    <t>Число руководителей</t>
  </si>
  <si>
    <t>практических занятий, лабораторных работ для студентов ННГУ</t>
  </si>
  <si>
    <t>лекции/ практика/ лаб.раб.</t>
  </si>
  <si>
    <t>Является ли работа патентным изобрете-нием (да/нет)</t>
  </si>
  <si>
    <t>Авторы, название результата интеллектуальной деятельности</t>
  </si>
  <si>
    <t xml:space="preserve">7. Сведения о зарегистрированных результатах интеллектуальной </t>
  </si>
  <si>
    <t>Минобрнауки (1 печатный лист = 8.66 листов А4)</t>
  </si>
  <si>
    <t>(участия студента в регулярных студенческих конференциях Института  и последующего поступления в аспирантуру или на работу в научную организацию или вуз)</t>
  </si>
  <si>
    <t>(не менее 32 учебных часов - семестр); включение конкретных научно-образовательных курсов</t>
  </si>
  <si>
    <t>(для руководителей, "бюджетных" научных сотрудников и аспирантов/совместителей учитываются только те результаты, которые получены при работе в ИФМ РАН и официально  к ней отнесены;                           требуется  указать долю занимаемой бюджетной ставки, если она меньше 1)</t>
  </si>
  <si>
    <t xml:space="preserve"> научной деятельности за 2021 год</t>
  </si>
  <si>
    <t>в 2021 г. с указанием всех соавторов (публикации в российских журналах учитываются,</t>
  </si>
  <si>
    <t xml:space="preserve">2. Вышедшие в 2021 г. монографии, изданные в научных </t>
  </si>
  <si>
    <t xml:space="preserve"> конференциях в 2021 г. </t>
  </si>
  <si>
    <t xml:space="preserve">конференциях в 2021 г. </t>
  </si>
  <si>
    <t xml:space="preserve">6. Чтение в 2021 г. научно-образовательного курса лекций, проведение </t>
  </si>
  <si>
    <t xml:space="preserve"> деятельности, полученных в 2021 г.</t>
  </si>
  <si>
    <t xml:space="preserve">8. Сведения о руководстве защищенными в 2021 г. диссертациями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</si>
</sst>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"/>
    <numFmt numFmtId="186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right" vertical="top" inden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185" fontId="6" fillId="19" borderId="0" xfId="0" applyNumberFormat="1" applyFont="1" applyFill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47" fillId="0" borderId="0" xfId="0" applyNumberFormat="1" applyFont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hidden="1"/>
    </xf>
    <xf numFmtId="186" fontId="6" fillId="0" borderId="10" xfId="0" applyNumberFormat="1" applyFont="1" applyFill="1" applyBorder="1" applyAlignment="1" applyProtection="1">
      <alignment/>
      <protection locked="0"/>
    </xf>
    <xf numFmtId="1" fontId="9" fillId="0" borderId="10" xfId="0" applyNumberFormat="1" applyFont="1" applyFill="1" applyBorder="1" applyAlignment="1" applyProtection="1">
      <alignment/>
      <protection locked="0"/>
    </xf>
    <xf numFmtId="2" fontId="10" fillId="0" borderId="0" xfId="0" applyNumberFormat="1" applyFont="1" applyFill="1" applyAlignment="1">
      <alignment/>
    </xf>
    <xf numFmtId="2" fontId="47" fillId="0" borderId="0" xfId="0" applyNumberFormat="1" applyFont="1" applyAlignment="1">
      <alignment/>
    </xf>
    <xf numFmtId="0" fontId="6" fillId="0" borderId="10" xfId="0" applyFont="1" applyFill="1" applyBorder="1" applyAlignment="1" applyProtection="1">
      <alignment horizontal="right" vertical="top" inden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W252"/>
  <sheetViews>
    <sheetView tabSelected="1" zoomScale="110" zoomScaleNormal="110" zoomScaleSheetLayoutView="100" zoomScalePageLayoutView="0" workbookViewId="0" topLeftCell="A1">
      <selection activeCell="R14" sqref="R14"/>
    </sheetView>
  </sheetViews>
  <sheetFormatPr defaultColWidth="9.00390625" defaultRowHeight="12.75"/>
  <cols>
    <col min="1" max="1" width="5.125" style="0" customWidth="1"/>
    <col min="3" max="3" width="7.00390625" style="0" customWidth="1"/>
    <col min="4" max="4" width="9.75390625" style="0" customWidth="1"/>
    <col min="8" max="8" width="9.125" style="0" customWidth="1"/>
    <col min="9" max="9" width="11.125" style="0" customWidth="1"/>
    <col min="10" max="10" width="14.00390625" style="0" customWidth="1"/>
    <col min="11" max="11" width="13.25390625" style="29" customWidth="1"/>
    <col min="12" max="12" width="39.00390625" style="0" hidden="1" customWidth="1"/>
    <col min="14" max="14" width="9.125" style="0" hidden="1" customWidth="1"/>
  </cols>
  <sheetData>
    <row r="1" spans="1:11" ht="15.75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21"/>
    </row>
    <row r="2" spans="1:11" ht="15.75">
      <c r="A2" s="73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21"/>
    </row>
    <row r="3" spans="1:11" ht="19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22"/>
    </row>
    <row r="4" spans="1:11" ht="12.75" customHeight="1">
      <c r="A4" s="75" t="s">
        <v>10</v>
      </c>
      <c r="B4" s="75"/>
      <c r="C4" s="75"/>
      <c r="D4" s="75"/>
      <c r="E4" s="75"/>
      <c r="F4" s="75"/>
      <c r="G4" s="75"/>
      <c r="H4" s="75"/>
      <c r="I4" s="75"/>
      <c r="J4" s="75"/>
      <c r="K4" s="23"/>
    </row>
    <row r="5" spans="1:13" ht="19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22"/>
      <c r="L5" s="46">
        <f>K241</f>
        <v>0</v>
      </c>
      <c r="M5" s="46"/>
    </row>
    <row r="6" spans="1:11" ht="21.75" customHeight="1">
      <c r="A6" s="75" t="s">
        <v>11</v>
      </c>
      <c r="B6" s="75"/>
      <c r="C6" s="75"/>
      <c r="D6" s="75"/>
      <c r="E6" s="75"/>
      <c r="F6" s="75"/>
      <c r="G6" s="75"/>
      <c r="H6" s="75"/>
      <c r="I6" s="75"/>
      <c r="J6" s="75"/>
      <c r="K6" s="23"/>
    </row>
    <row r="7" spans="1:11" ht="42.75" customHeight="1">
      <c r="A7" s="89" t="s">
        <v>47</v>
      </c>
      <c r="B7" s="89"/>
      <c r="C7" s="89"/>
      <c r="D7" s="89"/>
      <c r="E7" s="89"/>
      <c r="F7" s="89"/>
      <c r="G7" s="89"/>
      <c r="H7" s="89"/>
      <c r="I7" s="89"/>
      <c r="J7" s="89"/>
      <c r="K7" s="24"/>
    </row>
    <row r="8" spans="1:11" s="1" customFormat="1" ht="12.75" hidden="1">
      <c r="A8" s="90"/>
      <c r="B8" s="90"/>
      <c r="C8" s="90"/>
      <c r="D8" s="90"/>
      <c r="E8" s="90"/>
      <c r="F8" s="90"/>
      <c r="G8" s="90"/>
      <c r="H8" s="90"/>
      <c r="I8" s="90"/>
      <c r="J8" s="56"/>
      <c r="K8" s="24"/>
    </row>
    <row r="9" spans="1:11" s="1" customFormat="1" ht="12.75" hidden="1">
      <c r="A9" s="90"/>
      <c r="B9" s="90"/>
      <c r="C9" s="90"/>
      <c r="D9" s="90"/>
      <c r="E9" s="90"/>
      <c r="F9" s="90"/>
      <c r="G9" s="90"/>
      <c r="H9" s="90"/>
      <c r="I9" s="90"/>
      <c r="J9" s="56"/>
      <c r="K9" s="24"/>
    </row>
    <row r="10" spans="1:11" ht="24" customHeight="1">
      <c r="A10" s="3"/>
      <c r="B10" s="3"/>
      <c r="C10" s="3"/>
      <c r="D10" s="3"/>
      <c r="E10" s="3"/>
      <c r="F10" s="3"/>
      <c r="G10" s="3"/>
      <c r="H10" s="76" t="s">
        <v>23</v>
      </c>
      <c r="I10" s="76"/>
      <c r="J10" s="13" t="s">
        <v>8</v>
      </c>
      <c r="K10" s="24"/>
    </row>
    <row r="11" spans="1:13" ht="12.75">
      <c r="A11" s="3"/>
      <c r="B11" s="3"/>
      <c r="C11" s="3"/>
      <c r="D11" s="3"/>
      <c r="E11" s="3"/>
      <c r="F11" s="3"/>
      <c r="G11" s="3"/>
      <c r="H11" s="81"/>
      <c r="I11" s="82"/>
      <c r="J11" s="43"/>
      <c r="K11" s="24"/>
      <c r="M11" s="45"/>
    </row>
    <row r="12" spans="1:11" ht="22.5" customHeight="1">
      <c r="A12" s="83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24"/>
    </row>
    <row r="13" spans="1:11" ht="12.75">
      <c r="A13" s="78" t="s">
        <v>49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12.75">
      <c r="A14" s="53" t="s">
        <v>33</v>
      </c>
      <c r="B14" s="53"/>
      <c r="C14" s="53"/>
      <c r="D14" s="54" t="s">
        <v>35</v>
      </c>
      <c r="E14" s="79" t="s">
        <v>34</v>
      </c>
      <c r="F14" s="79"/>
      <c r="G14" s="79"/>
      <c r="H14" s="79"/>
      <c r="I14" s="79"/>
      <c r="J14" s="79"/>
      <c r="K14" s="79"/>
    </row>
    <row r="15" spans="1:11" ht="12.75">
      <c r="A15" s="77" t="s">
        <v>13</v>
      </c>
      <c r="B15" s="77"/>
      <c r="C15" s="77"/>
      <c r="D15" s="77"/>
      <c r="E15" s="77"/>
      <c r="F15" s="77"/>
      <c r="G15" s="77"/>
      <c r="H15" s="77"/>
      <c r="I15" s="77"/>
      <c r="J15" s="77"/>
      <c r="K15" s="55"/>
    </row>
    <row r="16" spans="1:11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4"/>
    </row>
    <row r="17" spans="1:14" ht="79.5" customHeight="1">
      <c r="A17" s="7" t="s">
        <v>0</v>
      </c>
      <c r="B17" s="70" t="s">
        <v>1</v>
      </c>
      <c r="C17" s="71"/>
      <c r="D17" s="71"/>
      <c r="E17" s="72"/>
      <c r="F17" s="8" t="s">
        <v>18</v>
      </c>
      <c r="G17" s="7" t="s">
        <v>14</v>
      </c>
      <c r="H17" s="7" t="s">
        <v>15</v>
      </c>
      <c r="I17" s="7" t="s">
        <v>32</v>
      </c>
      <c r="J17" s="18" t="s">
        <v>37</v>
      </c>
      <c r="K17" s="25" t="s">
        <v>19</v>
      </c>
      <c r="N17" s="38">
        <f>SUM(K18:K67)</f>
        <v>0</v>
      </c>
    </row>
    <row r="18" spans="1:11" s="52" customFormat="1" ht="12.75" customHeight="1">
      <c r="A18" s="47">
        <v>1</v>
      </c>
      <c r="B18" s="60"/>
      <c r="C18" s="61"/>
      <c r="D18" s="61"/>
      <c r="E18" s="62"/>
      <c r="F18" s="48"/>
      <c r="G18" s="49"/>
      <c r="H18" s="50"/>
      <c r="I18" s="51"/>
      <c r="J18" s="49"/>
      <c r="K18" s="42">
        <f>IF(COUNTBLANK(F18:H18)&gt;0,"",IF(I18&lt;0.2,6,I18*IF(F18="р",45,30))*IF(G18="нет",1.5,1)/IF(H18&lt;10,H18,10))</f>
      </c>
    </row>
    <row r="19" spans="1:11" ht="12.75" customHeight="1">
      <c r="A19" s="17">
        <v>2</v>
      </c>
      <c r="B19" s="57"/>
      <c r="C19" s="63"/>
      <c r="D19" s="63"/>
      <c r="E19" s="64"/>
      <c r="F19" s="33"/>
      <c r="G19" s="32"/>
      <c r="H19" s="34"/>
      <c r="I19" s="36"/>
      <c r="J19" s="32"/>
      <c r="K19" s="37">
        <f aca="true" t="shared" si="0" ref="K19:K41">IF(COUNTBLANK(F19:H19)&gt;0,"",IF(I19&lt;0.2,6,I19*IF(F19="р",45,30))*IF(G19="нет",1.5,1)/IF(H19&lt;10,H19,10))</f>
      </c>
    </row>
    <row r="20" spans="1:11" ht="12.75">
      <c r="A20" s="17">
        <v>3</v>
      </c>
      <c r="B20" s="57"/>
      <c r="C20" s="63"/>
      <c r="D20" s="63"/>
      <c r="E20" s="64"/>
      <c r="F20" s="33"/>
      <c r="G20" s="32"/>
      <c r="H20" s="34"/>
      <c r="I20" s="36"/>
      <c r="J20" s="32"/>
      <c r="K20" s="37">
        <f t="shared" si="0"/>
      </c>
    </row>
    <row r="21" spans="1:11" ht="12.75">
      <c r="A21" s="17">
        <v>4</v>
      </c>
      <c r="B21" s="57"/>
      <c r="C21" s="63"/>
      <c r="D21" s="63"/>
      <c r="E21" s="64"/>
      <c r="F21" s="33"/>
      <c r="G21" s="32"/>
      <c r="H21" s="35"/>
      <c r="I21" s="36"/>
      <c r="J21" s="32"/>
      <c r="K21" s="37">
        <f t="shared" si="0"/>
      </c>
    </row>
    <row r="22" spans="1:11" ht="12.75">
      <c r="A22" s="17">
        <v>5</v>
      </c>
      <c r="B22" s="57"/>
      <c r="C22" s="63"/>
      <c r="D22" s="63"/>
      <c r="E22" s="64"/>
      <c r="F22" s="33"/>
      <c r="G22" s="32"/>
      <c r="H22" s="35"/>
      <c r="I22" s="36"/>
      <c r="J22" s="32"/>
      <c r="K22" s="37">
        <f t="shared" si="0"/>
      </c>
    </row>
    <row r="23" spans="1:11" ht="12.75">
      <c r="A23" s="17">
        <v>6</v>
      </c>
      <c r="B23" s="57"/>
      <c r="C23" s="63"/>
      <c r="D23" s="63"/>
      <c r="E23" s="64"/>
      <c r="F23" s="33"/>
      <c r="G23" s="32"/>
      <c r="H23" s="35"/>
      <c r="I23" s="36"/>
      <c r="J23" s="32"/>
      <c r="K23" s="37">
        <f t="shared" si="0"/>
      </c>
    </row>
    <row r="24" spans="1:11" ht="12.75">
      <c r="A24" s="17">
        <v>7</v>
      </c>
      <c r="B24" s="57"/>
      <c r="C24" s="63"/>
      <c r="D24" s="63"/>
      <c r="E24" s="64"/>
      <c r="F24" s="33"/>
      <c r="G24" s="32"/>
      <c r="H24" s="34"/>
      <c r="I24" s="36"/>
      <c r="J24" s="32"/>
      <c r="K24" s="37">
        <f t="shared" si="0"/>
      </c>
    </row>
    <row r="25" spans="1:11" ht="12.75">
      <c r="A25" s="17">
        <v>8</v>
      </c>
      <c r="B25" s="57"/>
      <c r="C25" s="63"/>
      <c r="D25" s="63"/>
      <c r="E25" s="64"/>
      <c r="F25" s="33"/>
      <c r="G25" s="32"/>
      <c r="H25" s="34"/>
      <c r="I25" s="36"/>
      <c r="J25" s="32"/>
      <c r="K25" s="37">
        <f t="shared" si="0"/>
      </c>
    </row>
    <row r="26" spans="1:11" ht="12.75">
      <c r="A26" s="17">
        <v>9</v>
      </c>
      <c r="B26" s="57"/>
      <c r="C26" s="63"/>
      <c r="D26" s="63"/>
      <c r="E26" s="64"/>
      <c r="F26" s="33"/>
      <c r="G26" s="32"/>
      <c r="H26" s="34"/>
      <c r="I26" s="36"/>
      <c r="J26" s="32"/>
      <c r="K26" s="37">
        <f t="shared" si="0"/>
      </c>
    </row>
    <row r="27" spans="1:11" ht="12.75">
      <c r="A27" s="17">
        <v>10</v>
      </c>
      <c r="B27" s="57"/>
      <c r="C27" s="63"/>
      <c r="D27" s="63"/>
      <c r="E27" s="64"/>
      <c r="F27" s="33"/>
      <c r="G27" s="32"/>
      <c r="H27" s="35"/>
      <c r="I27" s="36"/>
      <c r="J27" s="32"/>
      <c r="K27" s="37">
        <f t="shared" si="0"/>
      </c>
    </row>
    <row r="28" spans="1:11" ht="12.75">
      <c r="A28" s="17">
        <v>11</v>
      </c>
      <c r="B28" s="57"/>
      <c r="C28" s="63"/>
      <c r="D28" s="63"/>
      <c r="E28" s="64"/>
      <c r="F28" s="33"/>
      <c r="G28" s="32"/>
      <c r="H28" s="34"/>
      <c r="I28" s="36"/>
      <c r="J28" s="32"/>
      <c r="K28" s="37">
        <f t="shared" si="0"/>
      </c>
    </row>
    <row r="29" spans="1:11" ht="12.75">
      <c r="A29" s="17">
        <v>12</v>
      </c>
      <c r="B29" s="57"/>
      <c r="C29" s="63"/>
      <c r="D29" s="63"/>
      <c r="E29" s="64"/>
      <c r="F29" s="33"/>
      <c r="G29" s="32"/>
      <c r="H29" s="34"/>
      <c r="I29" s="36"/>
      <c r="J29" s="32"/>
      <c r="K29" s="37">
        <f t="shared" si="0"/>
      </c>
    </row>
    <row r="30" spans="1:11" ht="12.75">
      <c r="A30" s="17">
        <v>13</v>
      </c>
      <c r="B30" s="57"/>
      <c r="C30" s="63"/>
      <c r="D30" s="63"/>
      <c r="E30" s="64"/>
      <c r="F30" s="33"/>
      <c r="G30" s="32"/>
      <c r="H30" s="34"/>
      <c r="I30" s="36"/>
      <c r="J30" s="32"/>
      <c r="K30" s="37">
        <f t="shared" si="0"/>
      </c>
    </row>
    <row r="31" spans="1:11" ht="12.75">
      <c r="A31" s="17">
        <v>14</v>
      </c>
      <c r="B31" s="57"/>
      <c r="C31" s="63"/>
      <c r="D31" s="63"/>
      <c r="E31" s="64"/>
      <c r="F31" s="33"/>
      <c r="G31" s="32"/>
      <c r="H31" s="34"/>
      <c r="I31" s="36"/>
      <c r="J31" s="32"/>
      <c r="K31" s="37">
        <f t="shared" si="0"/>
      </c>
    </row>
    <row r="32" spans="1:11" ht="12.75">
      <c r="A32" s="17">
        <v>15</v>
      </c>
      <c r="B32" s="57"/>
      <c r="C32" s="63"/>
      <c r="D32" s="63"/>
      <c r="E32" s="64"/>
      <c r="F32" s="33"/>
      <c r="G32" s="32"/>
      <c r="H32" s="34"/>
      <c r="I32" s="36"/>
      <c r="J32" s="32"/>
      <c r="K32" s="37">
        <f t="shared" si="0"/>
      </c>
    </row>
    <row r="33" spans="1:11" ht="12.75">
      <c r="A33" s="17">
        <v>16</v>
      </c>
      <c r="B33" s="57"/>
      <c r="C33" s="63"/>
      <c r="D33" s="63"/>
      <c r="E33" s="64"/>
      <c r="F33" s="33"/>
      <c r="G33" s="32"/>
      <c r="H33" s="34"/>
      <c r="I33" s="36"/>
      <c r="J33" s="32"/>
      <c r="K33" s="37">
        <f t="shared" si="0"/>
      </c>
    </row>
    <row r="34" spans="1:11" ht="12.75">
      <c r="A34" s="17">
        <v>17</v>
      </c>
      <c r="B34" s="57"/>
      <c r="C34" s="63"/>
      <c r="D34" s="63"/>
      <c r="E34" s="64"/>
      <c r="F34" s="33"/>
      <c r="G34" s="32"/>
      <c r="H34" s="34"/>
      <c r="I34" s="36"/>
      <c r="J34" s="32"/>
      <c r="K34" s="37">
        <f t="shared" si="0"/>
      </c>
    </row>
    <row r="35" spans="1:11" ht="12.75">
      <c r="A35" s="17">
        <v>18</v>
      </c>
      <c r="B35" s="57"/>
      <c r="C35" s="63"/>
      <c r="D35" s="63"/>
      <c r="E35" s="64"/>
      <c r="F35" s="33"/>
      <c r="G35" s="32"/>
      <c r="H35" s="34"/>
      <c r="I35" s="36"/>
      <c r="J35" s="32"/>
      <c r="K35" s="37">
        <f t="shared" si="0"/>
      </c>
    </row>
    <row r="36" spans="1:11" ht="12.75">
      <c r="A36" s="17">
        <v>19</v>
      </c>
      <c r="B36" s="57"/>
      <c r="C36" s="63"/>
      <c r="D36" s="63"/>
      <c r="E36" s="64"/>
      <c r="F36" s="33"/>
      <c r="G36" s="32"/>
      <c r="H36" s="34"/>
      <c r="I36" s="36"/>
      <c r="J36" s="32"/>
      <c r="K36" s="37">
        <f t="shared" si="0"/>
      </c>
    </row>
    <row r="37" spans="1:11" ht="12.75">
      <c r="A37" s="17">
        <v>20</v>
      </c>
      <c r="B37" s="57"/>
      <c r="C37" s="63"/>
      <c r="D37" s="63"/>
      <c r="E37" s="64"/>
      <c r="F37" s="33"/>
      <c r="G37" s="32"/>
      <c r="H37" s="34"/>
      <c r="I37" s="36"/>
      <c r="J37" s="32"/>
      <c r="K37" s="37">
        <f t="shared" si="0"/>
      </c>
    </row>
    <row r="38" spans="1:11" ht="12.75">
      <c r="A38" s="17">
        <v>21</v>
      </c>
      <c r="B38" s="57"/>
      <c r="C38" s="63"/>
      <c r="D38" s="63"/>
      <c r="E38" s="64"/>
      <c r="F38" s="33"/>
      <c r="G38" s="32"/>
      <c r="H38" s="34"/>
      <c r="I38" s="36"/>
      <c r="J38" s="32"/>
      <c r="K38" s="37">
        <f t="shared" si="0"/>
      </c>
    </row>
    <row r="39" spans="1:11" ht="12.75">
      <c r="A39" s="17">
        <v>22</v>
      </c>
      <c r="B39" s="57"/>
      <c r="C39" s="63"/>
      <c r="D39" s="63"/>
      <c r="E39" s="64"/>
      <c r="F39" s="33"/>
      <c r="G39" s="32"/>
      <c r="H39" s="34"/>
      <c r="I39" s="36"/>
      <c r="J39" s="32"/>
      <c r="K39" s="37">
        <f t="shared" si="0"/>
      </c>
    </row>
    <row r="40" spans="1:11" ht="12.75">
      <c r="A40" s="17">
        <v>23</v>
      </c>
      <c r="B40" s="57"/>
      <c r="C40" s="63"/>
      <c r="D40" s="63"/>
      <c r="E40" s="64"/>
      <c r="F40" s="33"/>
      <c r="G40" s="32"/>
      <c r="H40" s="34"/>
      <c r="I40" s="36"/>
      <c r="J40" s="32"/>
      <c r="K40" s="37">
        <f t="shared" si="0"/>
      </c>
    </row>
    <row r="41" spans="1:11" ht="12.75">
      <c r="A41" s="17">
        <v>24</v>
      </c>
      <c r="B41" s="57"/>
      <c r="C41" s="63"/>
      <c r="D41" s="63"/>
      <c r="E41" s="64"/>
      <c r="F41" s="33"/>
      <c r="G41" s="32"/>
      <c r="H41" s="34"/>
      <c r="I41" s="36"/>
      <c r="J41" s="32"/>
      <c r="K41" s="37">
        <f t="shared" si="0"/>
      </c>
    </row>
    <row r="42" spans="1:11" ht="12.75">
      <c r="A42" s="17">
        <v>25</v>
      </c>
      <c r="B42" s="57"/>
      <c r="C42" s="63"/>
      <c r="D42" s="63"/>
      <c r="E42" s="64"/>
      <c r="F42" s="33"/>
      <c r="G42" s="32"/>
      <c r="H42" s="35"/>
      <c r="I42" s="36"/>
      <c r="J42" s="32"/>
      <c r="K42" s="37">
        <f aca="true" t="shared" si="1" ref="K42:K51">IF(COUNTBLANK(F42:H42)&gt;0,"",IF(I42&lt;0.2,6,I42*IF(F42="р",45,30))*IF(G42="нет",1.5,1)/IF(H42&lt;10,H42,10))</f>
      </c>
    </row>
    <row r="43" spans="1:11" ht="12.75">
      <c r="A43" s="17">
        <v>26</v>
      </c>
      <c r="B43" s="57"/>
      <c r="C43" s="63"/>
      <c r="D43" s="63"/>
      <c r="E43" s="64"/>
      <c r="F43" s="33"/>
      <c r="G43" s="32"/>
      <c r="H43" s="34"/>
      <c r="I43" s="36"/>
      <c r="J43" s="32"/>
      <c r="K43" s="37">
        <f t="shared" si="1"/>
      </c>
    </row>
    <row r="44" spans="1:11" ht="12.75">
      <c r="A44" s="17">
        <v>27</v>
      </c>
      <c r="B44" s="57"/>
      <c r="C44" s="63"/>
      <c r="D44" s="63"/>
      <c r="E44" s="64"/>
      <c r="F44" s="33"/>
      <c r="G44" s="32"/>
      <c r="H44" s="34"/>
      <c r="I44" s="36"/>
      <c r="J44" s="32"/>
      <c r="K44" s="37">
        <f t="shared" si="1"/>
      </c>
    </row>
    <row r="45" spans="1:11" ht="12.75">
      <c r="A45" s="17">
        <v>28</v>
      </c>
      <c r="B45" s="57"/>
      <c r="C45" s="63"/>
      <c r="D45" s="63"/>
      <c r="E45" s="64"/>
      <c r="F45" s="33"/>
      <c r="G45" s="32"/>
      <c r="H45" s="34"/>
      <c r="I45" s="36"/>
      <c r="J45" s="32"/>
      <c r="K45" s="37">
        <f t="shared" si="1"/>
      </c>
    </row>
    <row r="46" spans="1:11" ht="12.75">
      <c r="A46" s="17">
        <v>29</v>
      </c>
      <c r="B46" s="57"/>
      <c r="C46" s="63"/>
      <c r="D46" s="63"/>
      <c r="E46" s="64"/>
      <c r="F46" s="33"/>
      <c r="G46" s="32"/>
      <c r="H46" s="34"/>
      <c r="I46" s="36"/>
      <c r="J46" s="32"/>
      <c r="K46" s="37">
        <f t="shared" si="1"/>
      </c>
    </row>
    <row r="47" spans="1:11" ht="12.75">
      <c r="A47" s="17">
        <v>30</v>
      </c>
      <c r="B47" s="57"/>
      <c r="C47" s="63"/>
      <c r="D47" s="63"/>
      <c r="E47" s="64"/>
      <c r="F47" s="33"/>
      <c r="G47" s="32"/>
      <c r="H47" s="34"/>
      <c r="I47" s="36"/>
      <c r="J47" s="32"/>
      <c r="K47" s="37">
        <f t="shared" si="1"/>
      </c>
    </row>
    <row r="48" spans="1:11" ht="12.75" hidden="1">
      <c r="A48" s="17">
        <v>31</v>
      </c>
      <c r="B48" s="57"/>
      <c r="C48" s="63"/>
      <c r="D48" s="63"/>
      <c r="E48" s="64"/>
      <c r="F48" s="33"/>
      <c r="G48" s="32"/>
      <c r="H48" s="34"/>
      <c r="I48" s="36"/>
      <c r="J48" s="32"/>
      <c r="K48" s="37">
        <f t="shared" si="1"/>
      </c>
    </row>
    <row r="49" spans="1:11" ht="12.75" hidden="1">
      <c r="A49" s="17">
        <v>32</v>
      </c>
      <c r="B49" s="57"/>
      <c r="C49" s="63"/>
      <c r="D49" s="63"/>
      <c r="E49" s="64"/>
      <c r="F49" s="33"/>
      <c r="G49" s="32"/>
      <c r="H49" s="34"/>
      <c r="I49" s="36"/>
      <c r="J49" s="32"/>
      <c r="K49" s="37">
        <f t="shared" si="1"/>
      </c>
    </row>
    <row r="50" spans="1:11" ht="12.75" hidden="1">
      <c r="A50" s="17">
        <v>33</v>
      </c>
      <c r="B50" s="57"/>
      <c r="C50" s="63"/>
      <c r="D50" s="63"/>
      <c r="E50" s="64"/>
      <c r="F50" s="33"/>
      <c r="G50" s="32"/>
      <c r="H50" s="34"/>
      <c r="I50" s="36"/>
      <c r="J50" s="32"/>
      <c r="K50" s="37">
        <f t="shared" si="1"/>
      </c>
    </row>
    <row r="51" spans="1:11" ht="12.75" hidden="1">
      <c r="A51" s="17">
        <v>34</v>
      </c>
      <c r="B51" s="57"/>
      <c r="C51" s="63"/>
      <c r="D51" s="63"/>
      <c r="E51" s="64"/>
      <c r="F51" s="33"/>
      <c r="G51" s="32"/>
      <c r="H51" s="34"/>
      <c r="I51" s="36"/>
      <c r="J51" s="32"/>
      <c r="K51" s="37">
        <f t="shared" si="1"/>
      </c>
    </row>
    <row r="52" spans="1:11" ht="12.75" hidden="1">
      <c r="A52" s="17">
        <v>35</v>
      </c>
      <c r="B52" s="57"/>
      <c r="C52" s="63"/>
      <c r="D52" s="63"/>
      <c r="E52" s="64"/>
      <c r="F52" s="33"/>
      <c r="G52" s="32"/>
      <c r="H52" s="34"/>
      <c r="I52" s="36"/>
      <c r="J52" s="32"/>
      <c r="K52" s="37">
        <f>IF(COUNTBLANK(F52:H52)&gt;0,"",IF(I52&lt;0.2,6,I52*IF(F52="р",45,30))*IF(G52="нет",1.5,1)/IF(H52&lt;10,H52,10))</f>
      </c>
    </row>
    <row r="53" spans="1:11" ht="12.75" hidden="1">
      <c r="A53" s="17">
        <v>36</v>
      </c>
      <c r="B53" s="57"/>
      <c r="C53" s="63"/>
      <c r="D53" s="63"/>
      <c r="E53" s="64"/>
      <c r="F53" s="33"/>
      <c r="G53" s="32"/>
      <c r="H53" s="34"/>
      <c r="I53" s="36"/>
      <c r="J53" s="32"/>
      <c r="K53" s="37">
        <f aca="true" t="shared" si="2" ref="K53:K67">IF(COUNTBLANK(F53:H53)&gt;0,"",IF(I53&lt;0.2,6,I53*IF(F53="р",45,30))*IF(G53="нет",1.5,1)/IF(H53&lt;10,H53,10))</f>
      </c>
    </row>
    <row r="54" spans="1:11" ht="12.75" hidden="1">
      <c r="A54" s="17">
        <v>37</v>
      </c>
      <c r="B54" s="57"/>
      <c r="C54" s="63"/>
      <c r="D54" s="63"/>
      <c r="E54" s="64"/>
      <c r="F54" s="33"/>
      <c r="G54" s="32"/>
      <c r="H54" s="34"/>
      <c r="I54" s="36"/>
      <c r="J54" s="32"/>
      <c r="K54" s="37">
        <f t="shared" si="2"/>
      </c>
    </row>
    <row r="55" spans="1:11" ht="12.75" hidden="1">
      <c r="A55" s="17">
        <v>38</v>
      </c>
      <c r="B55" s="57"/>
      <c r="C55" s="63"/>
      <c r="D55" s="63"/>
      <c r="E55" s="64"/>
      <c r="F55" s="33"/>
      <c r="G55" s="32"/>
      <c r="H55" s="34"/>
      <c r="I55" s="36"/>
      <c r="J55" s="32"/>
      <c r="K55" s="37">
        <f t="shared" si="2"/>
      </c>
    </row>
    <row r="56" spans="1:11" ht="12.75" hidden="1">
      <c r="A56" s="17">
        <v>39</v>
      </c>
      <c r="B56" s="57"/>
      <c r="C56" s="63"/>
      <c r="D56" s="63"/>
      <c r="E56" s="64"/>
      <c r="F56" s="33"/>
      <c r="G56" s="32"/>
      <c r="H56" s="34"/>
      <c r="I56" s="36"/>
      <c r="J56" s="32"/>
      <c r="K56" s="37">
        <f t="shared" si="2"/>
      </c>
    </row>
    <row r="57" spans="1:11" ht="12.75" hidden="1">
      <c r="A57" s="17">
        <v>40</v>
      </c>
      <c r="B57" s="57"/>
      <c r="C57" s="63"/>
      <c r="D57" s="63"/>
      <c r="E57" s="64"/>
      <c r="F57" s="33"/>
      <c r="G57" s="32"/>
      <c r="H57" s="34"/>
      <c r="I57" s="36"/>
      <c r="J57" s="32"/>
      <c r="K57" s="37">
        <f t="shared" si="2"/>
      </c>
    </row>
    <row r="58" spans="1:11" ht="12.75" hidden="1">
      <c r="A58" s="17">
        <v>41</v>
      </c>
      <c r="B58" s="57"/>
      <c r="C58" s="63"/>
      <c r="D58" s="63"/>
      <c r="E58" s="64"/>
      <c r="F58" s="33"/>
      <c r="G58" s="32"/>
      <c r="H58" s="34"/>
      <c r="I58" s="36"/>
      <c r="J58" s="32"/>
      <c r="K58" s="37">
        <f t="shared" si="2"/>
      </c>
    </row>
    <row r="59" spans="1:11" ht="12.75" hidden="1">
      <c r="A59" s="17">
        <v>42</v>
      </c>
      <c r="B59" s="57"/>
      <c r="C59" s="63"/>
      <c r="D59" s="63"/>
      <c r="E59" s="64"/>
      <c r="F59" s="33"/>
      <c r="G59" s="32"/>
      <c r="H59" s="34"/>
      <c r="I59" s="36"/>
      <c r="J59" s="32"/>
      <c r="K59" s="37">
        <f t="shared" si="2"/>
      </c>
    </row>
    <row r="60" spans="1:11" ht="12.75" hidden="1">
      <c r="A60" s="17">
        <v>43</v>
      </c>
      <c r="B60" s="57"/>
      <c r="C60" s="63"/>
      <c r="D60" s="63"/>
      <c r="E60" s="64"/>
      <c r="F60" s="33"/>
      <c r="G60" s="32"/>
      <c r="H60" s="34"/>
      <c r="I60" s="36"/>
      <c r="J60" s="32"/>
      <c r="K60" s="37">
        <f t="shared" si="2"/>
      </c>
    </row>
    <row r="61" spans="1:11" ht="12.75" hidden="1">
      <c r="A61" s="17">
        <v>44</v>
      </c>
      <c r="B61" s="57"/>
      <c r="C61" s="63"/>
      <c r="D61" s="63"/>
      <c r="E61" s="64"/>
      <c r="F61" s="33"/>
      <c r="G61" s="32"/>
      <c r="H61" s="34"/>
      <c r="I61" s="36"/>
      <c r="J61" s="32"/>
      <c r="K61" s="37">
        <f t="shared" si="2"/>
      </c>
    </row>
    <row r="62" spans="1:11" ht="12.75" hidden="1">
      <c r="A62" s="17">
        <v>45</v>
      </c>
      <c r="B62" s="57"/>
      <c r="C62" s="63"/>
      <c r="D62" s="63"/>
      <c r="E62" s="64"/>
      <c r="F62" s="33"/>
      <c r="G62" s="32"/>
      <c r="H62" s="35"/>
      <c r="I62" s="36"/>
      <c r="J62" s="32"/>
      <c r="K62" s="37">
        <f t="shared" si="2"/>
      </c>
    </row>
    <row r="63" spans="1:11" ht="12.75" hidden="1">
      <c r="A63" s="17">
        <v>46</v>
      </c>
      <c r="B63" s="57"/>
      <c r="C63" s="63"/>
      <c r="D63" s="63"/>
      <c r="E63" s="64"/>
      <c r="F63" s="33"/>
      <c r="G63" s="32"/>
      <c r="H63" s="34"/>
      <c r="I63" s="36"/>
      <c r="J63" s="32"/>
      <c r="K63" s="37">
        <f t="shared" si="2"/>
      </c>
    </row>
    <row r="64" spans="1:11" ht="12.75" hidden="1">
      <c r="A64" s="17">
        <v>47</v>
      </c>
      <c r="B64" s="57"/>
      <c r="C64" s="63"/>
      <c r="D64" s="63"/>
      <c r="E64" s="64"/>
      <c r="F64" s="33"/>
      <c r="G64" s="32"/>
      <c r="H64" s="34"/>
      <c r="I64" s="36"/>
      <c r="J64" s="32"/>
      <c r="K64" s="37">
        <f t="shared" si="2"/>
      </c>
    </row>
    <row r="65" spans="1:11" ht="12.75" hidden="1">
      <c r="A65" s="17">
        <v>48</v>
      </c>
      <c r="B65" s="57"/>
      <c r="C65" s="63"/>
      <c r="D65" s="63"/>
      <c r="E65" s="64"/>
      <c r="F65" s="33"/>
      <c r="G65" s="32"/>
      <c r="H65" s="34"/>
      <c r="I65" s="36"/>
      <c r="J65" s="32"/>
      <c r="K65" s="37">
        <f t="shared" si="2"/>
      </c>
    </row>
    <row r="66" spans="1:11" ht="12.75" hidden="1">
      <c r="A66" s="17">
        <v>49</v>
      </c>
      <c r="B66" s="57"/>
      <c r="C66" s="63"/>
      <c r="D66" s="63"/>
      <c r="E66" s="64"/>
      <c r="F66" s="33"/>
      <c r="G66" s="32"/>
      <c r="H66" s="34"/>
      <c r="I66" s="36"/>
      <c r="J66" s="32"/>
      <c r="K66" s="37">
        <f t="shared" si="2"/>
      </c>
    </row>
    <row r="67" spans="1:11" ht="12.75" hidden="1">
      <c r="A67" s="17">
        <v>50</v>
      </c>
      <c r="B67" s="57"/>
      <c r="C67" s="63"/>
      <c r="D67" s="63"/>
      <c r="E67" s="64"/>
      <c r="F67" s="33"/>
      <c r="G67" s="32"/>
      <c r="H67" s="34"/>
      <c r="I67" s="36"/>
      <c r="J67" s="32"/>
      <c r="K67" s="37">
        <f t="shared" si="2"/>
      </c>
    </row>
    <row r="68" spans="1:12" s="16" customFormat="1" ht="12.75">
      <c r="A68" s="14"/>
      <c r="B68" s="14"/>
      <c r="C68" s="14"/>
      <c r="D68" s="14"/>
      <c r="E68" s="14"/>
      <c r="F68" s="14"/>
      <c r="G68" s="14"/>
      <c r="H68" s="15"/>
      <c r="I68" s="15"/>
      <c r="J68" s="14"/>
      <c r="K68" s="26"/>
      <c r="L68" s="19">
        <f>IF(SUM(K18:K52)&gt;0,SUM(K18:K52),"")</f>
      </c>
    </row>
    <row r="69" spans="1:11" s="2" customFormat="1" ht="15.75">
      <c r="A69" s="65" t="s">
        <v>50</v>
      </c>
      <c r="B69" s="65"/>
      <c r="C69" s="65"/>
      <c r="D69" s="65"/>
      <c r="E69" s="65"/>
      <c r="F69" s="65"/>
      <c r="G69" s="65"/>
      <c r="H69" s="65"/>
      <c r="I69" s="65"/>
      <c r="J69" s="65"/>
      <c r="K69" s="27"/>
    </row>
    <row r="70" spans="1:11" s="2" customFormat="1" ht="15.75">
      <c r="A70" s="65" t="s">
        <v>2</v>
      </c>
      <c r="B70" s="65"/>
      <c r="C70" s="65"/>
      <c r="D70" s="65"/>
      <c r="E70" s="65"/>
      <c r="F70" s="65"/>
      <c r="G70" s="65"/>
      <c r="H70" s="65"/>
      <c r="I70" s="65"/>
      <c r="J70" s="65"/>
      <c r="K70" s="27"/>
    </row>
    <row r="71" spans="1:11" s="2" customFormat="1" ht="15.75">
      <c r="A71" s="80" t="s">
        <v>44</v>
      </c>
      <c r="B71" s="80"/>
      <c r="C71" s="80"/>
      <c r="D71" s="80"/>
      <c r="E71" s="80"/>
      <c r="F71" s="80"/>
      <c r="G71" s="80"/>
      <c r="H71" s="80"/>
      <c r="I71" s="80"/>
      <c r="J71" s="80"/>
      <c r="K71" s="27"/>
    </row>
    <row r="72" spans="1:11" ht="6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24"/>
    </row>
    <row r="73" spans="1:14" s="11" customFormat="1" ht="38.25" customHeight="1">
      <c r="A73" s="7" t="s">
        <v>0</v>
      </c>
      <c r="B73" s="70" t="s">
        <v>1</v>
      </c>
      <c r="C73" s="71"/>
      <c r="D73" s="71"/>
      <c r="E73" s="71"/>
      <c r="F73" s="71"/>
      <c r="G73" s="71"/>
      <c r="H73" s="72"/>
      <c r="I73" s="7" t="s">
        <v>20</v>
      </c>
      <c r="J73" s="7" t="s">
        <v>15</v>
      </c>
      <c r="K73" s="25" t="s">
        <v>19</v>
      </c>
      <c r="N73" s="38">
        <f>SUM(K74:K75)</f>
        <v>0</v>
      </c>
    </row>
    <row r="74" spans="1:11" s="2" customFormat="1" ht="13.5" customHeight="1">
      <c r="A74" s="17">
        <v>1</v>
      </c>
      <c r="B74" s="57"/>
      <c r="C74" s="63"/>
      <c r="D74" s="63"/>
      <c r="E74" s="63"/>
      <c r="F74" s="63"/>
      <c r="G74" s="63"/>
      <c r="H74" s="64"/>
      <c r="I74" s="34"/>
      <c r="J74" s="34"/>
      <c r="K74" s="42">
        <f>IF(COUNTBLANK(I74:J74)&gt;0,"",I74*30/J74)</f>
      </c>
    </row>
    <row r="75" spans="1:11" s="2" customFormat="1" ht="14.25" customHeight="1">
      <c r="A75" s="17">
        <v>2</v>
      </c>
      <c r="B75" s="57"/>
      <c r="C75" s="63"/>
      <c r="D75" s="63"/>
      <c r="E75" s="63"/>
      <c r="F75" s="63"/>
      <c r="G75" s="63"/>
      <c r="H75" s="64"/>
      <c r="I75" s="34"/>
      <c r="J75" s="34"/>
      <c r="K75" s="37">
        <f>IF(COUNTBLANK(I75:J75)&gt;0,"",I75*30/J75)</f>
      </c>
    </row>
    <row r="76" spans="1:12" s="2" customFormat="1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28"/>
      <c r="L76" s="19">
        <f>IF(SUM(K74:K75)&gt;0,SUM(K74:K75),"")</f>
      </c>
    </row>
    <row r="77" spans="1:11" ht="15.75">
      <c r="A77" s="65" t="s">
        <v>26</v>
      </c>
      <c r="B77" s="65"/>
      <c r="C77" s="65"/>
      <c r="D77" s="65"/>
      <c r="E77" s="65"/>
      <c r="F77" s="65"/>
      <c r="G77" s="65"/>
      <c r="H77" s="65"/>
      <c r="I77" s="65"/>
      <c r="J77" s="65"/>
      <c r="K77" s="24"/>
    </row>
    <row r="78" spans="1:11" s="2" customFormat="1" ht="15.75">
      <c r="A78" s="65" t="s">
        <v>51</v>
      </c>
      <c r="B78" s="65"/>
      <c r="C78" s="65"/>
      <c r="D78" s="65"/>
      <c r="E78" s="65"/>
      <c r="F78" s="65"/>
      <c r="G78" s="65"/>
      <c r="H78" s="65"/>
      <c r="I78" s="65"/>
      <c r="J78" s="65"/>
      <c r="K78" s="27"/>
    </row>
    <row r="79" spans="1:11" s="1" customFormat="1" ht="12.75">
      <c r="A79" s="66" t="s">
        <v>9</v>
      </c>
      <c r="B79" s="66"/>
      <c r="C79" s="66"/>
      <c r="D79" s="66"/>
      <c r="E79" s="66"/>
      <c r="F79" s="66"/>
      <c r="G79" s="66"/>
      <c r="H79" s="66"/>
      <c r="I79" s="66"/>
      <c r="J79" s="66"/>
      <c r="K79" s="24"/>
    </row>
    <row r="80" spans="1:11" ht="12.75">
      <c r="A80" s="66" t="s">
        <v>30</v>
      </c>
      <c r="B80" s="66"/>
      <c r="C80" s="66"/>
      <c r="D80" s="66"/>
      <c r="E80" s="66"/>
      <c r="F80" s="66"/>
      <c r="G80" s="66"/>
      <c r="H80" s="66"/>
      <c r="I80" s="66"/>
      <c r="J80" s="66"/>
      <c r="K80" s="24"/>
    </row>
    <row r="81" spans="1:11" s="2" customFormat="1" ht="14.25" customHeight="1">
      <c r="A81" s="66" t="s">
        <v>29</v>
      </c>
      <c r="B81" s="66"/>
      <c r="C81" s="66"/>
      <c r="D81" s="66"/>
      <c r="E81" s="66"/>
      <c r="F81" s="66"/>
      <c r="G81" s="66"/>
      <c r="H81" s="66"/>
      <c r="I81" s="66"/>
      <c r="J81" s="66"/>
      <c r="K81" s="27"/>
    </row>
    <row r="82" spans="1:11" ht="6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24"/>
    </row>
    <row r="83" spans="1:14" ht="64.5" customHeight="1">
      <c r="A83" s="7" t="s">
        <v>0</v>
      </c>
      <c r="B83" s="70" t="s">
        <v>3</v>
      </c>
      <c r="C83" s="71"/>
      <c r="D83" s="71"/>
      <c r="E83" s="71"/>
      <c r="F83" s="71"/>
      <c r="G83" s="71"/>
      <c r="H83" s="72"/>
      <c r="I83" s="7" t="s">
        <v>14</v>
      </c>
      <c r="J83" s="7" t="s">
        <v>15</v>
      </c>
      <c r="K83" s="25" t="s">
        <v>19</v>
      </c>
      <c r="N83" s="38">
        <f>SUM(K84:K113)</f>
        <v>0</v>
      </c>
    </row>
    <row r="84" spans="1:11" ht="12.75">
      <c r="A84" s="17">
        <v>1</v>
      </c>
      <c r="B84" s="67"/>
      <c r="C84" s="68"/>
      <c r="D84" s="68"/>
      <c r="E84" s="68"/>
      <c r="F84" s="68"/>
      <c r="G84" s="68"/>
      <c r="H84" s="69"/>
      <c r="I84" s="32"/>
      <c r="J84" s="40"/>
      <c r="K84" s="37">
        <f>IF(COUNTBLANK(I84:J84)&gt;0,"",IF(I84="нет",30,20)/IF(J84&lt;10,J84,10))</f>
      </c>
    </row>
    <row r="85" spans="1:11" ht="12.75">
      <c r="A85" s="17">
        <v>2</v>
      </c>
      <c r="B85" s="67"/>
      <c r="C85" s="68"/>
      <c r="D85" s="68"/>
      <c r="E85" s="68"/>
      <c r="F85" s="68"/>
      <c r="G85" s="68"/>
      <c r="H85" s="69"/>
      <c r="I85" s="32"/>
      <c r="J85" s="40"/>
      <c r="K85" s="37">
        <f aca="true" t="shared" si="3" ref="K85:K103">IF(COUNTBLANK(I85:J85)&gt;0,"",IF(I85="нет",30,20)/IF(J85&lt;10,J85,10))</f>
      </c>
    </row>
    <row r="86" spans="1:11" ht="12.75">
      <c r="A86" s="17">
        <v>3</v>
      </c>
      <c r="B86" s="67"/>
      <c r="C86" s="68"/>
      <c r="D86" s="68"/>
      <c r="E86" s="68"/>
      <c r="F86" s="68"/>
      <c r="G86" s="68"/>
      <c r="H86" s="69"/>
      <c r="I86" s="32"/>
      <c r="J86" s="40"/>
      <c r="K86" s="37">
        <f t="shared" si="3"/>
      </c>
    </row>
    <row r="87" spans="1:11" ht="12.75">
      <c r="A87" s="17">
        <v>4</v>
      </c>
      <c r="B87" s="67"/>
      <c r="C87" s="68"/>
      <c r="D87" s="68"/>
      <c r="E87" s="68"/>
      <c r="F87" s="68"/>
      <c r="G87" s="68"/>
      <c r="H87" s="69"/>
      <c r="I87" s="32"/>
      <c r="J87" s="41"/>
      <c r="K87" s="37">
        <f t="shared" si="3"/>
      </c>
    </row>
    <row r="88" spans="1:11" ht="12.75">
      <c r="A88" s="17">
        <v>5</v>
      </c>
      <c r="B88" s="67"/>
      <c r="C88" s="68"/>
      <c r="D88" s="68"/>
      <c r="E88" s="68"/>
      <c r="F88" s="68"/>
      <c r="G88" s="68"/>
      <c r="H88" s="69"/>
      <c r="I88" s="32"/>
      <c r="J88" s="40"/>
      <c r="K88" s="37">
        <f t="shared" si="3"/>
      </c>
    </row>
    <row r="89" spans="1:11" ht="12.75">
      <c r="A89" s="17">
        <v>6</v>
      </c>
      <c r="B89" s="67"/>
      <c r="C89" s="68"/>
      <c r="D89" s="68"/>
      <c r="E89" s="68"/>
      <c r="F89" s="68"/>
      <c r="G89" s="68"/>
      <c r="H89" s="69"/>
      <c r="I89" s="32"/>
      <c r="J89" s="40"/>
      <c r="K89" s="37">
        <f t="shared" si="3"/>
      </c>
    </row>
    <row r="90" spans="1:11" ht="12.75">
      <c r="A90" s="17">
        <v>7</v>
      </c>
      <c r="B90" s="67"/>
      <c r="C90" s="68"/>
      <c r="D90" s="68"/>
      <c r="E90" s="68"/>
      <c r="F90" s="68"/>
      <c r="G90" s="68"/>
      <c r="H90" s="69"/>
      <c r="I90" s="32"/>
      <c r="J90" s="40"/>
      <c r="K90" s="37">
        <f t="shared" si="3"/>
      </c>
    </row>
    <row r="91" spans="1:11" ht="12.75">
      <c r="A91" s="17">
        <v>8</v>
      </c>
      <c r="B91" s="57"/>
      <c r="C91" s="63"/>
      <c r="D91" s="63"/>
      <c r="E91" s="63"/>
      <c r="F91" s="63"/>
      <c r="G91" s="63"/>
      <c r="H91" s="64"/>
      <c r="I91" s="32"/>
      <c r="J91" s="35"/>
      <c r="K91" s="37">
        <f t="shared" si="3"/>
      </c>
    </row>
    <row r="92" spans="1:11" ht="12.75">
      <c r="A92" s="17">
        <v>9</v>
      </c>
      <c r="B92" s="57"/>
      <c r="C92" s="63"/>
      <c r="D92" s="63"/>
      <c r="E92" s="63"/>
      <c r="F92" s="63"/>
      <c r="G92" s="63"/>
      <c r="H92" s="64"/>
      <c r="I92" s="32"/>
      <c r="J92" s="34"/>
      <c r="K92" s="37">
        <f t="shared" si="3"/>
      </c>
    </row>
    <row r="93" spans="1:11" ht="12.75">
      <c r="A93" s="17">
        <v>10</v>
      </c>
      <c r="B93" s="57"/>
      <c r="C93" s="63"/>
      <c r="D93" s="63"/>
      <c r="E93" s="63"/>
      <c r="F93" s="63"/>
      <c r="G93" s="63"/>
      <c r="H93" s="64"/>
      <c r="I93" s="32"/>
      <c r="J93" s="34"/>
      <c r="K93" s="37">
        <f t="shared" si="3"/>
      </c>
    </row>
    <row r="94" spans="1:11" ht="12.75" hidden="1">
      <c r="A94" s="17">
        <v>11</v>
      </c>
      <c r="B94" s="57"/>
      <c r="C94" s="63"/>
      <c r="D94" s="63"/>
      <c r="E94" s="63"/>
      <c r="F94" s="63"/>
      <c r="G94" s="63"/>
      <c r="H94" s="64"/>
      <c r="I94" s="32"/>
      <c r="J94" s="34"/>
      <c r="K94" s="37">
        <f t="shared" si="3"/>
      </c>
    </row>
    <row r="95" spans="1:11" ht="12.75" hidden="1">
      <c r="A95" s="17">
        <v>12</v>
      </c>
      <c r="B95" s="57"/>
      <c r="C95" s="63"/>
      <c r="D95" s="63"/>
      <c r="E95" s="63"/>
      <c r="F95" s="63"/>
      <c r="G95" s="63"/>
      <c r="H95" s="64"/>
      <c r="I95" s="32"/>
      <c r="J95" s="35"/>
      <c r="K95" s="37">
        <f t="shared" si="3"/>
      </c>
    </row>
    <row r="96" spans="1:11" ht="12.75" hidden="1">
      <c r="A96" s="17">
        <v>13</v>
      </c>
      <c r="B96" s="57"/>
      <c r="C96" s="63"/>
      <c r="D96" s="63"/>
      <c r="E96" s="63"/>
      <c r="F96" s="63"/>
      <c r="G96" s="63"/>
      <c r="H96" s="64"/>
      <c r="I96" s="32"/>
      <c r="J96" s="34"/>
      <c r="K96" s="37">
        <f t="shared" si="3"/>
      </c>
    </row>
    <row r="97" spans="1:11" ht="12.75" hidden="1">
      <c r="A97" s="17">
        <v>14</v>
      </c>
      <c r="B97" s="57"/>
      <c r="C97" s="63"/>
      <c r="D97" s="63"/>
      <c r="E97" s="63"/>
      <c r="F97" s="63"/>
      <c r="G97" s="63"/>
      <c r="H97" s="64"/>
      <c r="I97" s="32"/>
      <c r="J97" s="34"/>
      <c r="K97" s="37">
        <f t="shared" si="3"/>
      </c>
    </row>
    <row r="98" spans="1:11" ht="12.75" hidden="1">
      <c r="A98" s="17">
        <v>15</v>
      </c>
      <c r="B98" s="57"/>
      <c r="C98" s="63"/>
      <c r="D98" s="63"/>
      <c r="E98" s="63"/>
      <c r="F98" s="63"/>
      <c r="G98" s="63"/>
      <c r="H98" s="64"/>
      <c r="I98" s="32"/>
      <c r="J98" s="34"/>
      <c r="K98" s="37">
        <f t="shared" si="3"/>
      </c>
    </row>
    <row r="99" spans="1:11" ht="12.75" hidden="1">
      <c r="A99" s="17">
        <v>16</v>
      </c>
      <c r="B99" s="57"/>
      <c r="C99" s="63"/>
      <c r="D99" s="63"/>
      <c r="E99" s="63"/>
      <c r="F99" s="63"/>
      <c r="G99" s="63"/>
      <c r="H99" s="64"/>
      <c r="I99" s="32"/>
      <c r="J99" s="35"/>
      <c r="K99" s="37">
        <f t="shared" si="3"/>
      </c>
    </row>
    <row r="100" spans="1:11" ht="12.75" hidden="1">
      <c r="A100" s="17">
        <v>17</v>
      </c>
      <c r="B100" s="57"/>
      <c r="C100" s="63"/>
      <c r="D100" s="63"/>
      <c r="E100" s="63"/>
      <c r="F100" s="63"/>
      <c r="G100" s="63"/>
      <c r="H100" s="64"/>
      <c r="I100" s="32"/>
      <c r="J100" s="34"/>
      <c r="K100" s="37">
        <f t="shared" si="3"/>
      </c>
    </row>
    <row r="101" spans="1:11" ht="12.75" hidden="1">
      <c r="A101" s="17">
        <v>18</v>
      </c>
      <c r="B101" s="57"/>
      <c r="C101" s="63"/>
      <c r="D101" s="63"/>
      <c r="E101" s="63"/>
      <c r="F101" s="63"/>
      <c r="G101" s="63"/>
      <c r="H101" s="64"/>
      <c r="I101" s="32"/>
      <c r="J101" s="34"/>
      <c r="K101" s="37">
        <f t="shared" si="3"/>
      </c>
    </row>
    <row r="102" spans="1:11" ht="12.75" hidden="1">
      <c r="A102" s="17">
        <v>19</v>
      </c>
      <c r="B102" s="57"/>
      <c r="C102" s="63"/>
      <c r="D102" s="63"/>
      <c r="E102" s="63"/>
      <c r="F102" s="63"/>
      <c r="G102" s="63"/>
      <c r="H102" s="64"/>
      <c r="I102" s="32"/>
      <c r="J102" s="34"/>
      <c r="K102" s="37">
        <f t="shared" si="3"/>
      </c>
    </row>
    <row r="103" spans="1:11" ht="12.75" hidden="1">
      <c r="A103" s="17">
        <v>20</v>
      </c>
      <c r="B103" s="57"/>
      <c r="C103" s="63"/>
      <c r="D103" s="63"/>
      <c r="E103" s="63"/>
      <c r="F103" s="63"/>
      <c r="G103" s="63"/>
      <c r="H103" s="64"/>
      <c r="I103" s="32"/>
      <c r="J103" s="35"/>
      <c r="K103" s="37">
        <f t="shared" si="3"/>
      </c>
    </row>
    <row r="104" spans="1:11" ht="12.75" hidden="1">
      <c r="A104" s="17">
        <v>21</v>
      </c>
      <c r="B104" s="57"/>
      <c r="C104" s="63"/>
      <c r="D104" s="63"/>
      <c r="E104" s="63"/>
      <c r="F104" s="63"/>
      <c r="G104" s="63"/>
      <c r="H104" s="64"/>
      <c r="I104" s="32"/>
      <c r="J104" s="34"/>
      <c r="K104" s="37">
        <f aca="true" t="shared" si="4" ref="K104:K113">IF(COUNTBLANK(I104:J104)&gt;0,"",IF(I104="нет",30,20)/IF(J104&lt;10,J104,10))</f>
      </c>
    </row>
    <row r="105" spans="1:11" ht="12.75" hidden="1">
      <c r="A105" s="17">
        <v>22</v>
      </c>
      <c r="B105" s="57"/>
      <c r="C105" s="63"/>
      <c r="D105" s="63"/>
      <c r="E105" s="63"/>
      <c r="F105" s="63"/>
      <c r="G105" s="63"/>
      <c r="H105" s="64"/>
      <c r="I105" s="32"/>
      <c r="J105" s="35"/>
      <c r="K105" s="37">
        <f t="shared" si="4"/>
      </c>
    </row>
    <row r="106" spans="1:11" ht="12.75" hidden="1">
      <c r="A106" s="17">
        <v>23</v>
      </c>
      <c r="B106" s="57"/>
      <c r="C106" s="63"/>
      <c r="D106" s="63"/>
      <c r="E106" s="63"/>
      <c r="F106" s="63"/>
      <c r="G106" s="63"/>
      <c r="H106" s="64"/>
      <c r="I106" s="32"/>
      <c r="J106" s="34"/>
      <c r="K106" s="37">
        <f t="shared" si="4"/>
      </c>
    </row>
    <row r="107" spans="1:11" ht="12.75" hidden="1">
      <c r="A107" s="17">
        <v>24</v>
      </c>
      <c r="B107" s="57"/>
      <c r="C107" s="63"/>
      <c r="D107" s="63"/>
      <c r="E107" s="63"/>
      <c r="F107" s="63"/>
      <c r="G107" s="63"/>
      <c r="H107" s="64"/>
      <c r="I107" s="32"/>
      <c r="J107" s="34"/>
      <c r="K107" s="37">
        <f t="shared" si="4"/>
      </c>
    </row>
    <row r="108" spans="1:11" ht="12.75" hidden="1">
      <c r="A108" s="17">
        <v>25</v>
      </c>
      <c r="B108" s="57"/>
      <c r="C108" s="63"/>
      <c r="D108" s="63"/>
      <c r="E108" s="63"/>
      <c r="F108" s="63"/>
      <c r="G108" s="63"/>
      <c r="H108" s="64"/>
      <c r="I108" s="32"/>
      <c r="J108" s="34"/>
      <c r="K108" s="37">
        <f t="shared" si="4"/>
      </c>
    </row>
    <row r="109" spans="1:11" ht="12.75" hidden="1">
      <c r="A109" s="17">
        <v>26</v>
      </c>
      <c r="B109" s="57"/>
      <c r="C109" s="63"/>
      <c r="D109" s="63"/>
      <c r="E109" s="63"/>
      <c r="F109" s="63"/>
      <c r="G109" s="63"/>
      <c r="H109" s="64"/>
      <c r="I109" s="32"/>
      <c r="J109" s="35"/>
      <c r="K109" s="37">
        <f t="shared" si="4"/>
      </c>
    </row>
    <row r="110" spans="1:11" ht="12.75" hidden="1">
      <c r="A110" s="17">
        <v>27</v>
      </c>
      <c r="B110" s="57"/>
      <c r="C110" s="63"/>
      <c r="D110" s="63"/>
      <c r="E110" s="63"/>
      <c r="F110" s="63"/>
      <c r="G110" s="63"/>
      <c r="H110" s="64"/>
      <c r="I110" s="32"/>
      <c r="J110" s="34"/>
      <c r="K110" s="37">
        <f t="shared" si="4"/>
      </c>
    </row>
    <row r="111" spans="1:11" ht="12.75" hidden="1">
      <c r="A111" s="17">
        <v>28</v>
      </c>
      <c r="B111" s="57"/>
      <c r="C111" s="63"/>
      <c r="D111" s="63"/>
      <c r="E111" s="63"/>
      <c r="F111" s="63"/>
      <c r="G111" s="63"/>
      <c r="H111" s="64"/>
      <c r="I111" s="32"/>
      <c r="J111" s="34"/>
      <c r="K111" s="37">
        <f t="shared" si="4"/>
      </c>
    </row>
    <row r="112" spans="1:11" ht="12.75" hidden="1">
      <c r="A112" s="17">
        <v>29</v>
      </c>
      <c r="B112" s="57"/>
      <c r="C112" s="63"/>
      <c r="D112" s="63"/>
      <c r="E112" s="63"/>
      <c r="F112" s="63"/>
      <c r="G112" s="63"/>
      <c r="H112" s="64"/>
      <c r="I112" s="32"/>
      <c r="J112" s="34"/>
      <c r="K112" s="37">
        <f t="shared" si="4"/>
      </c>
    </row>
    <row r="113" spans="1:11" ht="12.75" hidden="1">
      <c r="A113" s="17">
        <v>30</v>
      </c>
      <c r="B113" s="57"/>
      <c r="C113" s="63"/>
      <c r="D113" s="63"/>
      <c r="E113" s="63"/>
      <c r="F113" s="63"/>
      <c r="G113" s="63"/>
      <c r="H113" s="64"/>
      <c r="I113" s="32"/>
      <c r="J113" s="35"/>
      <c r="K113" s="37">
        <f t="shared" si="4"/>
      </c>
    </row>
    <row r="114" spans="1:12" ht="15.75">
      <c r="A114" s="6"/>
      <c r="B114" s="6"/>
      <c r="C114" s="6"/>
      <c r="D114" s="6"/>
      <c r="E114" s="6"/>
      <c r="F114" s="6"/>
      <c r="G114" s="4"/>
      <c r="H114" s="6"/>
      <c r="I114" s="4"/>
      <c r="J114" s="4"/>
      <c r="L114" s="19">
        <f>IF(SUM(K84:K113)&gt;0,SUM(K84:K113),"")</f>
      </c>
    </row>
    <row r="115" spans="1:11" ht="15.75">
      <c r="A115" s="65" t="s">
        <v>27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24"/>
    </row>
    <row r="116" spans="1:11" ht="15.75">
      <c r="A116" s="65" t="s">
        <v>52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24"/>
    </row>
    <row r="117" spans="1:11" ht="12.75">
      <c r="A117" s="66" t="s">
        <v>9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24"/>
    </row>
    <row r="118" spans="1:11" s="2" customFormat="1" ht="15.75">
      <c r="A118" s="66" t="s">
        <v>28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27"/>
    </row>
    <row r="119" spans="1:11" s="2" customFormat="1" ht="15.75">
      <c r="A119" s="66" t="s">
        <v>29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27"/>
    </row>
    <row r="120" spans="1:11" ht="6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4"/>
    </row>
    <row r="121" spans="1:14" ht="64.5" customHeight="1">
      <c r="A121" s="7" t="s">
        <v>0</v>
      </c>
      <c r="B121" s="70" t="s">
        <v>3</v>
      </c>
      <c r="C121" s="71"/>
      <c r="D121" s="71"/>
      <c r="E121" s="71"/>
      <c r="F121" s="71"/>
      <c r="G121" s="71"/>
      <c r="H121" s="72"/>
      <c r="I121" s="7" t="s">
        <v>14</v>
      </c>
      <c r="J121" s="7" t="s">
        <v>15</v>
      </c>
      <c r="K121" s="25" t="s">
        <v>19</v>
      </c>
      <c r="N121" s="38">
        <f>SUM(K122:K151)</f>
        <v>0</v>
      </c>
    </row>
    <row r="122" spans="1:11" ht="12.75">
      <c r="A122" s="17">
        <v>1</v>
      </c>
      <c r="B122" s="67"/>
      <c r="C122" s="68"/>
      <c r="D122" s="68"/>
      <c r="E122" s="68"/>
      <c r="F122" s="68"/>
      <c r="G122" s="68"/>
      <c r="H122" s="69"/>
      <c r="I122" s="32"/>
      <c r="J122" s="40"/>
      <c r="K122" s="37">
        <f>IF(COUNTBLANK(I122:J122)&gt;0,"",IF(I122="нет",15,10)/IF(J122&lt;10,J122,10))</f>
      </c>
    </row>
    <row r="123" spans="1:11" ht="12.75">
      <c r="A123" s="17">
        <v>2</v>
      </c>
      <c r="B123" s="67"/>
      <c r="C123" s="68"/>
      <c r="D123" s="68"/>
      <c r="E123" s="68"/>
      <c r="F123" s="68"/>
      <c r="G123" s="68"/>
      <c r="H123" s="69"/>
      <c r="I123" s="32"/>
      <c r="J123" s="40"/>
      <c r="K123" s="37">
        <f aca="true" t="shared" si="5" ref="K123:K141">IF(COUNTBLANK(I123:J123)&gt;0,"",IF(I123="нет",15,10)/IF(J123&lt;10,J123,10))</f>
      </c>
    </row>
    <row r="124" spans="1:11" ht="12.75">
      <c r="A124" s="17">
        <v>3</v>
      </c>
      <c r="B124" s="67"/>
      <c r="C124" s="68"/>
      <c r="D124" s="68"/>
      <c r="E124" s="68"/>
      <c r="F124" s="68"/>
      <c r="G124" s="68"/>
      <c r="H124" s="69"/>
      <c r="I124" s="32"/>
      <c r="J124" s="40"/>
      <c r="K124" s="37">
        <f t="shared" si="5"/>
      </c>
    </row>
    <row r="125" spans="1:11" ht="12.75">
      <c r="A125" s="17">
        <v>4</v>
      </c>
      <c r="B125" s="67"/>
      <c r="C125" s="68"/>
      <c r="D125" s="68"/>
      <c r="E125" s="68"/>
      <c r="F125" s="68"/>
      <c r="G125" s="68"/>
      <c r="H125" s="69"/>
      <c r="I125" s="32"/>
      <c r="J125" s="41"/>
      <c r="K125" s="37">
        <f t="shared" si="5"/>
      </c>
    </row>
    <row r="126" spans="1:11" ht="12.75">
      <c r="A126" s="17">
        <v>5</v>
      </c>
      <c r="B126" s="57"/>
      <c r="C126" s="63"/>
      <c r="D126" s="63"/>
      <c r="E126" s="63"/>
      <c r="F126" s="63"/>
      <c r="G126" s="63"/>
      <c r="H126" s="64"/>
      <c r="I126" s="32"/>
      <c r="J126" s="34"/>
      <c r="K126" s="37">
        <f t="shared" si="5"/>
      </c>
    </row>
    <row r="127" spans="1:11" ht="12.75">
      <c r="A127" s="17">
        <v>6</v>
      </c>
      <c r="B127" s="57"/>
      <c r="C127" s="63"/>
      <c r="D127" s="63"/>
      <c r="E127" s="63"/>
      <c r="F127" s="63"/>
      <c r="G127" s="63"/>
      <c r="H127" s="64"/>
      <c r="I127" s="32"/>
      <c r="J127" s="34"/>
      <c r="K127" s="37">
        <f t="shared" si="5"/>
      </c>
    </row>
    <row r="128" spans="1:11" ht="12.75">
      <c r="A128" s="17">
        <v>7</v>
      </c>
      <c r="B128" s="57"/>
      <c r="C128" s="63"/>
      <c r="D128" s="63"/>
      <c r="E128" s="63"/>
      <c r="F128" s="63"/>
      <c r="G128" s="63"/>
      <c r="H128" s="64"/>
      <c r="I128" s="32"/>
      <c r="J128" s="34"/>
      <c r="K128" s="37">
        <f t="shared" si="5"/>
      </c>
    </row>
    <row r="129" spans="1:11" ht="12.75">
      <c r="A129" s="17">
        <v>8</v>
      </c>
      <c r="B129" s="57"/>
      <c r="C129" s="63"/>
      <c r="D129" s="63"/>
      <c r="E129" s="63"/>
      <c r="F129" s="63"/>
      <c r="G129" s="63"/>
      <c r="H129" s="64"/>
      <c r="I129" s="32"/>
      <c r="J129" s="35"/>
      <c r="K129" s="37">
        <f t="shared" si="5"/>
      </c>
    </row>
    <row r="130" spans="1:11" ht="12.75">
      <c r="A130" s="17">
        <v>9</v>
      </c>
      <c r="B130" s="57"/>
      <c r="C130" s="63"/>
      <c r="D130" s="63"/>
      <c r="E130" s="63"/>
      <c r="F130" s="63"/>
      <c r="G130" s="63"/>
      <c r="H130" s="64"/>
      <c r="I130" s="32"/>
      <c r="J130" s="34"/>
      <c r="K130" s="37">
        <f t="shared" si="5"/>
      </c>
    </row>
    <row r="131" spans="1:11" ht="12.75">
      <c r="A131" s="17">
        <v>10</v>
      </c>
      <c r="B131" s="57"/>
      <c r="C131" s="63"/>
      <c r="D131" s="63"/>
      <c r="E131" s="63"/>
      <c r="F131" s="63"/>
      <c r="G131" s="63"/>
      <c r="H131" s="64"/>
      <c r="I131" s="32"/>
      <c r="J131" s="34"/>
      <c r="K131" s="37">
        <f t="shared" si="5"/>
      </c>
    </row>
    <row r="132" spans="1:11" ht="12.75">
      <c r="A132" s="17">
        <v>11</v>
      </c>
      <c r="B132" s="57"/>
      <c r="C132" s="63"/>
      <c r="D132" s="63"/>
      <c r="E132" s="63"/>
      <c r="F132" s="63"/>
      <c r="G132" s="63"/>
      <c r="H132" s="64"/>
      <c r="I132" s="32"/>
      <c r="J132" s="34"/>
      <c r="K132" s="37">
        <f t="shared" si="5"/>
      </c>
    </row>
    <row r="133" spans="1:11" ht="12.75">
      <c r="A133" s="17">
        <v>12</v>
      </c>
      <c r="B133" s="57"/>
      <c r="C133" s="63"/>
      <c r="D133" s="63"/>
      <c r="E133" s="63"/>
      <c r="F133" s="63"/>
      <c r="G133" s="63"/>
      <c r="H133" s="64"/>
      <c r="I133" s="32"/>
      <c r="J133" s="35"/>
      <c r="K133" s="37">
        <f t="shared" si="5"/>
      </c>
    </row>
    <row r="134" spans="1:11" ht="12.75">
      <c r="A134" s="17">
        <v>13</v>
      </c>
      <c r="B134" s="57"/>
      <c r="C134" s="63"/>
      <c r="D134" s="63"/>
      <c r="E134" s="63"/>
      <c r="F134" s="63"/>
      <c r="G134" s="63"/>
      <c r="H134" s="64"/>
      <c r="I134" s="32"/>
      <c r="J134" s="34"/>
      <c r="K134" s="37">
        <f t="shared" si="5"/>
      </c>
    </row>
    <row r="135" spans="1:11" ht="12.75">
      <c r="A135" s="17">
        <v>14</v>
      </c>
      <c r="B135" s="57"/>
      <c r="C135" s="63"/>
      <c r="D135" s="63"/>
      <c r="E135" s="63"/>
      <c r="F135" s="63"/>
      <c r="G135" s="63"/>
      <c r="H135" s="64"/>
      <c r="I135" s="32"/>
      <c r="J135" s="34"/>
      <c r="K135" s="37">
        <f t="shared" si="5"/>
      </c>
    </row>
    <row r="136" spans="1:11" ht="12.75">
      <c r="A136" s="17">
        <v>15</v>
      </c>
      <c r="B136" s="57"/>
      <c r="C136" s="63"/>
      <c r="D136" s="63"/>
      <c r="E136" s="63"/>
      <c r="F136" s="63"/>
      <c r="G136" s="63"/>
      <c r="H136" s="64"/>
      <c r="I136" s="32"/>
      <c r="J136" s="34"/>
      <c r="K136" s="37">
        <f t="shared" si="5"/>
      </c>
    </row>
    <row r="137" spans="1:11" ht="12.75">
      <c r="A137" s="17">
        <v>16</v>
      </c>
      <c r="B137" s="57"/>
      <c r="C137" s="63"/>
      <c r="D137" s="63"/>
      <c r="E137" s="63"/>
      <c r="F137" s="63"/>
      <c r="G137" s="63"/>
      <c r="H137" s="64"/>
      <c r="I137" s="32"/>
      <c r="J137" s="35"/>
      <c r="K137" s="37">
        <f t="shared" si="5"/>
      </c>
    </row>
    <row r="138" spans="1:11" ht="12.75">
      <c r="A138" s="17">
        <v>17</v>
      </c>
      <c r="B138" s="57"/>
      <c r="C138" s="63"/>
      <c r="D138" s="63"/>
      <c r="E138" s="63"/>
      <c r="F138" s="63"/>
      <c r="G138" s="63"/>
      <c r="H138" s="64"/>
      <c r="I138" s="32"/>
      <c r="J138" s="34"/>
      <c r="K138" s="37">
        <f t="shared" si="5"/>
      </c>
    </row>
    <row r="139" spans="1:11" ht="12.75">
      <c r="A139" s="17">
        <v>18</v>
      </c>
      <c r="B139" s="57"/>
      <c r="C139" s="63"/>
      <c r="D139" s="63"/>
      <c r="E139" s="63"/>
      <c r="F139" s="63"/>
      <c r="G139" s="63"/>
      <c r="H139" s="64"/>
      <c r="I139" s="32"/>
      <c r="J139" s="34"/>
      <c r="K139" s="37">
        <f t="shared" si="5"/>
      </c>
    </row>
    <row r="140" spans="1:11" ht="12.75">
      <c r="A140" s="17">
        <v>19</v>
      </c>
      <c r="B140" s="57"/>
      <c r="C140" s="63"/>
      <c r="D140" s="63"/>
      <c r="E140" s="63"/>
      <c r="F140" s="63"/>
      <c r="G140" s="63"/>
      <c r="H140" s="64"/>
      <c r="I140" s="32"/>
      <c r="J140" s="34"/>
      <c r="K140" s="37">
        <f t="shared" si="5"/>
      </c>
    </row>
    <row r="141" spans="1:11" ht="12.75">
      <c r="A141" s="17">
        <v>20</v>
      </c>
      <c r="B141" s="57"/>
      <c r="C141" s="63"/>
      <c r="D141" s="63"/>
      <c r="E141" s="63"/>
      <c r="F141" s="63"/>
      <c r="G141" s="63"/>
      <c r="H141" s="64"/>
      <c r="I141" s="32"/>
      <c r="J141" s="35"/>
      <c r="K141" s="37">
        <f t="shared" si="5"/>
      </c>
    </row>
    <row r="142" spans="1:11" ht="12.75" hidden="1">
      <c r="A142" s="17">
        <v>21</v>
      </c>
      <c r="B142" s="57"/>
      <c r="C142" s="63"/>
      <c r="D142" s="63"/>
      <c r="E142" s="63"/>
      <c r="F142" s="63"/>
      <c r="G142" s="63"/>
      <c r="H142" s="64"/>
      <c r="I142" s="32"/>
      <c r="J142" s="34"/>
      <c r="K142" s="37">
        <f aca="true" t="shared" si="6" ref="K142:K151">IF(COUNTBLANK(I142:J142)&gt;0,"",IF(I142="нет",15,10)/IF(J142&lt;10,J142,10))</f>
      </c>
    </row>
    <row r="143" spans="1:11" ht="12.75" hidden="1">
      <c r="A143" s="17">
        <v>22</v>
      </c>
      <c r="B143" s="57"/>
      <c r="C143" s="63"/>
      <c r="D143" s="63"/>
      <c r="E143" s="63"/>
      <c r="F143" s="63"/>
      <c r="G143" s="63"/>
      <c r="H143" s="64"/>
      <c r="I143" s="32"/>
      <c r="J143" s="34"/>
      <c r="K143" s="37">
        <f t="shared" si="6"/>
      </c>
    </row>
    <row r="144" spans="1:11" ht="12.75" hidden="1">
      <c r="A144" s="17">
        <v>23</v>
      </c>
      <c r="B144" s="57"/>
      <c r="C144" s="63"/>
      <c r="D144" s="63"/>
      <c r="E144" s="63"/>
      <c r="F144" s="63"/>
      <c r="G144" s="63"/>
      <c r="H144" s="64"/>
      <c r="I144" s="32"/>
      <c r="J144" s="35"/>
      <c r="K144" s="37">
        <f t="shared" si="6"/>
      </c>
    </row>
    <row r="145" spans="1:11" ht="12.75" hidden="1">
      <c r="A145" s="17">
        <v>24</v>
      </c>
      <c r="B145" s="57"/>
      <c r="C145" s="63"/>
      <c r="D145" s="63"/>
      <c r="E145" s="63"/>
      <c r="F145" s="63"/>
      <c r="G145" s="63"/>
      <c r="H145" s="64"/>
      <c r="I145" s="32"/>
      <c r="J145" s="34"/>
      <c r="K145" s="37">
        <f t="shared" si="6"/>
      </c>
    </row>
    <row r="146" spans="1:11" ht="12.75" hidden="1">
      <c r="A146" s="17">
        <v>25</v>
      </c>
      <c r="B146" s="57"/>
      <c r="C146" s="63"/>
      <c r="D146" s="63"/>
      <c r="E146" s="63"/>
      <c r="F146" s="63"/>
      <c r="G146" s="63"/>
      <c r="H146" s="64"/>
      <c r="I146" s="32"/>
      <c r="J146" s="34"/>
      <c r="K146" s="37">
        <f t="shared" si="6"/>
      </c>
    </row>
    <row r="147" spans="1:11" ht="12.75" hidden="1">
      <c r="A147" s="17">
        <v>26</v>
      </c>
      <c r="B147" s="57"/>
      <c r="C147" s="63"/>
      <c r="D147" s="63"/>
      <c r="E147" s="63"/>
      <c r="F147" s="63"/>
      <c r="G147" s="63"/>
      <c r="H147" s="64"/>
      <c r="I147" s="32"/>
      <c r="J147" s="34"/>
      <c r="K147" s="37">
        <f t="shared" si="6"/>
      </c>
    </row>
    <row r="148" spans="1:11" ht="12.75" hidden="1">
      <c r="A148" s="17">
        <v>27</v>
      </c>
      <c r="B148" s="57"/>
      <c r="C148" s="63"/>
      <c r="D148" s="63"/>
      <c r="E148" s="63"/>
      <c r="F148" s="63"/>
      <c r="G148" s="63"/>
      <c r="H148" s="64"/>
      <c r="I148" s="32"/>
      <c r="J148" s="35"/>
      <c r="K148" s="37">
        <f t="shared" si="6"/>
      </c>
    </row>
    <row r="149" spans="1:11" ht="12.75" hidden="1">
      <c r="A149" s="17">
        <v>28</v>
      </c>
      <c r="B149" s="57"/>
      <c r="C149" s="63"/>
      <c r="D149" s="63"/>
      <c r="E149" s="63"/>
      <c r="F149" s="63"/>
      <c r="G149" s="63"/>
      <c r="H149" s="64"/>
      <c r="I149" s="32"/>
      <c r="J149" s="34"/>
      <c r="K149" s="37">
        <f t="shared" si="6"/>
      </c>
    </row>
    <row r="150" spans="1:11" ht="12.75" hidden="1">
      <c r="A150" s="17">
        <v>29</v>
      </c>
      <c r="B150" s="57"/>
      <c r="C150" s="63"/>
      <c r="D150" s="63"/>
      <c r="E150" s="63"/>
      <c r="F150" s="63"/>
      <c r="G150" s="63"/>
      <c r="H150" s="64"/>
      <c r="I150" s="32"/>
      <c r="J150" s="34"/>
      <c r="K150" s="37">
        <f t="shared" si="6"/>
      </c>
    </row>
    <row r="151" spans="1:11" ht="12.75" hidden="1">
      <c r="A151" s="17">
        <v>30</v>
      </c>
      <c r="B151" s="57"/>
      <c r="C151" s="63"/>
      <c r="D151" s="63"/>
      <c r="E151" s="63"/>
      <c r="F151" s="63"/>
      <c r="G151" s="63"/>
      <c r="H151" s="64"/>
      <c r="I151" s="32"/>
      <c r="J151" s="34"/>
      <c r="K151" s="37">
        <f t="shared" si="6"/>
      </c>
    </row>
    <row r="152" spans="1:12" ht="15.75">
      <c r="A152" s="6"/>
      <c r="B152" s="6"/>
      <c r="C152" s="6"/>
      <c r="D152" s="6"/>
      <c r="E152" s="6"/>
      <c r="F152" s="6"/>
      <c r="G152" s="4"/>
      <c r="H152" s="6"/>
      <c r="I152" s="4"/>
      <c r="J152" s="4"/>
      <c r="L152" s="19">
        <f>IF(SUM(K122:K151)&gt;0,SUM(K122:K151),"")</f>
      </c>
    </row>
    <row r="153" spans="1:11" ht="15.75">
      <c r="A153" s="65" t="s">
        <v>36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24"/>
    </row>
    <row r="154" spans="1:11" ht="15.75">
      <c r="A154" s="65" t="s">
        <v>52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24"/>
    </row>
    <row r="155" spans="1:11" ht="12.75">
      <c r="A155" s="66" t="s">
        <v>9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24"/>
    </row>
    <row r="156" spans="1:11" s="2" customFormat="1" ht="15.75">
      <c r="A156" s="66" t="s">
        <v>28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27"/>
    </row>
    <row r="157" spans="1:11" s="2" customFormat="1" ht="15.75">
      <c r="A157" s="66" t="s">
        <v>29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27"/>
    </row>
    <row r="158" spans="1:11" ht="6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4"/>
    </row>
    <row r="159" spans="1:14" ht="64.5" customHeight="1">
      <c r="A159" s="7" t="s">
        <v>0</v>
      </c>
      <c r="B159" s="70" t="s">
        <v>3</v>
      </c>
      <c r="C159" s="71"/>
      <c r="D159" s="71"/>
      <c r="E159" s="71"/>
      <c r="F159" s="71"/>
      <c r="G159" s="71"/>
      <c r="H159" s="72"/>
      <c r="I159" s="7" t="s">
        <v>14</v>
      </c>
      <c r="J159" s="7" t="s">
        <v>15</v>
      </c>
      <c r="K159" s="25" t="s">
        <v>19</v>
      </c>
      <c r="N159" s="38">
        <f>SUM(K160:K189)</f>
        <v>0</v>
      </c>
    </row>
    <row r="160" spans="1:11" ht="12.75">
      <c r="A160" s="17">
        <v>1</v>
      </c>
      <c r="B160" s="57"/>
      <c r="C160" s="63"/>
      <c r="D160" s="63"/>
      <c r="E160" s="63"/>
      <c r="F160" s="63"/>
      <c r="G160" s="63"/>
      <c r="H160" s="64"/>
      <c r="I160" s="32"/>
      <c r="J160" s="34"/>
      <c r="K160" s="37">
        <f>IF(COUNTBLANK(I160:J160)&gt;0,"",IF(I160="нет",7.5,5)/IF(J160&lt;10,J160,10))</f>
      </c>
    </row>
    <row r="161" spans="1:11" ht="12.75">
      <c r="A161" s="17">
        <v>2</v>
      </c>
      <c r="B161" s="57"/>
      <c r="C161" s="63"/>
      <c r="D161" s="63"/>
      <c r="E161" s="63"/>
      <c r="F161" s="63"/>
      <c r="G161" s="63"/>
      <c r="H161" s="64"/>
      <c r="I161" s="32"/>
      <c r="J161" s="34"/>
      <c r="K161" s="37">
        <f aca="true" t="shared" si="7" ref="K161:K179">IF(COUNTBLANK(I161:J161)&gt;0,"",IF(I161="нет",7.5,5)/IF(J161&lt;10,J161,10))</f>
      </c>
    </row>
    <row r="162" spans="1:11" ht="12.75">
      <c r="A162" s="17">
        <v>3</v>
      </c>
      <c r="B162" s="57"/>
      <c r="C162" s="63"/>
      <c r="D162" s="63"/>
      <c r="E162" s="63"/>
      <c r="F162" s="63"/>
      <c r="G162" s="63"/>
      <c r="H162" s="64"/>
      <c r="I162" s="32"/>
      <c r="J162" s="34"/>
      <c r="K162" s="37">
        <f t="shared" si="7"/>
      </c>
    </row>
    <row r="163" spans="1:11" ht="12.75">
      <c r="A163" s="17">
        <v>4</v>
      </c>
      <c r="B163" s="57"/>
      <c r="C163" s="63"/>
      <c r="D163" s="63"/>
      <c r="E163" s="63"/>
      <c r="F163" s="63"/>
      <c r="G163" s="63"/>
      <c r="H163" s="64"/>
      <c r="I163" s="32"/>
      <c r="J163" s="35"/>
      <c r="K163" s="37">
        <f t="shared" si="7"/>
      </c>
    </row>
    <row r="164" spans="1:11" ht="12.75">
      <c r="A164" s="17">
        <v>5</v>
      </c>
      <c r="B164" s="57"/>
      <c r="C164" s="63"/>
      <c r="D164" s="63"/>
      <c r="E164" s="63"/>
      <c r="F164" s="63"/>
      <c r="G164" s="63"/>
      <c r="H164" s="64"/>
      <c r="I164" s="32"/>
      <c r="J164" s="34"/>
      <c r="K164" s="37">
        <f t="shared" si="7"/>
      </c>
    </row>
    <row r="165" spans="1:11" ht="12.75">
      <c r="A165" s="17">
        <v>6</v>
      </c>
      <c r="B165" s="57"/>
      <c r="C165" s="63"/>
      <c r="D165" s="63"/>
      <c r="E165" s="63"/>
      <c r="F165" s="63"/>
      <c r="G165" s="63"/>
      <c r="H165" s="64"/>
      <c r="I165" s="32"/>
      <c r="J165" s="34"/>
      <c r="K165" s="37">
        <f t="shared" si="7"/>
      </c>
    </row>
    <row r="166" spans="1:11" ht="12.75">
      <c r="A166" s="17">
        <v>7</v>
      </c>
      <c r="B166" s="57"/>
      <c r="C166" s="63"/>
      <c r="D166" s="63"/>
      <c r="E166" s="63"/>
      <c r="F166" s="63"/>
      <c r="G166" s="63"/>
      <c r="H166" s="64"/>
      <c r="I166" s="32"/>
      <c r="J166" s="34"/>
      <c r="K166" s="37">
        <f t="shared" si="7"/>
      </c>
    </row>
    <row r="167" spans="1:11" ht="12.75">
      <c r="A167" s="17">
        <v>8</v>
      </c>
      <c r="B167" s="57"/>
      <c r="C167" s="63"/>
      <c r="D167" s="63"/>
      <c r="E167" s="63"/>
      <c r="F167" s="63"/>
      <c r="G167" s="63"/>
      <c r="H167" s="64"/>
      <c r="I167" s="32"/>
      <c r="J167" s="35"/>
      <c r="K167" s="37">
        <f t="shared" si="7"/>
      </c>
    </row>
    <row r="168" spans="1:11" ht="12.75">
      <c r="A168" s="17">
        <v>9</v>
      </c>
      <c r="B168" s="57"/>
      <c r="C168" s="63"/>
      <c r="D168" s="63"/>
      <c r="E168" s="63"/>
      <c r="F168" s="63"/>
      <c r="G168" s="63"/>
      <c r="H168" s="64"/>
      <c r="I168" s="32"/>
      <c r="J168" s="34"/>
      <c r="K168" s="37">
        <f t="shared" si="7"/>
      </c>
    </row>
    <row r="169" spans="1:11" ht="12.75">
      <c r="A169" s="17">
        <v>10</v>
      </c>
      <c r="B169" s="57"/>
      <c r="C169" s="63"/>
      <c r="D169" s="63"/>
      <c r="E169" s="63"/>
      <c r="F169" s="63"/>
      <c r="G169" s="63"/>
      <c r="H169" s="64"/>
      <c r="I169" s="32"/>
      <c r="J169" s="34"/>
      <c r="K169" s="37">
        <f t="shared" si="7"/>
      </c>
    </row>
    <row r="170" spans="1:11" ht="12.75">
      <c r="A170" s="17">
        <v>11</v>
      </c>
      <c r="B170" s="57"/>
      <c r="C170" s="63"/>
      <c r="D170" s="63"/>
      <c r="E170" s="63"/>
      <c r="F170" s="63"/>
      <c r="G170" s="63"/>
      <c r="H170" s="64"/>
      <c r="I170" s="32"/>
      <c r="J170" s="34"/>
      <c r="K170" s="37">
        <f t="shared" si="7"/>
      </c>
    </row>
    <row r="171" spans="1:11" ht="12.75">
      <c r="A171" s="17">
        <v>12</v>
      </c>
      <c r="B171" s="57"/>
      <c r="C171" s="63"/>
      <c r="D171" s="63"/>
      <c r="E171" s="63"/>
      <c r="F171" s="63"/>
      <c r="G171" s="63"/>
      <c r="H171" s="64"/>
      <c r="I171" s="32"/>
      <c r="J171" s="35"/>
      <c r="K171" s="37">
        <f t="shared" si="7"/>
      </c>
    </row>
    <row r="172" spans="1:11" ht="12.75">
      <c r="A172" s="17">
        <v>13</v>
      </c>
      <c r="B172" s="57"/>
      <c r="C172" s="63"/>
      <c r="D172" s="63"/>
      <c r="E172" s="63"/>
      <c r="F172" s="63"/>
      <c r="G172" s="63"/>
      <c r="H172" s="64"/>
      <c r="I172" s="32"/>
      <c r="J172" s="34"/>
      <c r="K172" s="37">
        <f t="shared" si="7"/>
      </c>
    </row>
    <row r="173" spans="1:11" ht="12.75">
      <c r="A173" s="17">
        <v>14</v>
      </c>
      <c r="B173" s="57"/>
      <c r="C173" s="63"/>
      <c r="D173" s="63"/>
      <c r="E173" s="63"/>
      <c r="F173" s="63"/>
      <c r="G173" s="63"/>
      <c r="H173" s="64"/>
      <c r="I173" s="32"/>
      <c r="J173" s="34"/>
      <c r="K173" s="37">
        <f t="shared" si="7"/>
      </c>
    </row>
    <row r="174" spans="1:11" ht="12.75">
      <c r="A174" s="17">
        <v>15</v>
      </c>
      <c r="B174" s="57"/>
      <c r="C174" s="63"/>
      <c r="D174" s="63"/>
      <c r="E174" s="63"/>
      <c r="F174" s="63"/>
      <c r="G174" s="63"/>
      <c r="H174" s="64"/>
      <c r="I174" s="32"/>
      <c r="J174" s="34"/>
      <c r="K174" s="37">
        <f t="shared" si="7"/>
      </c>
    </row>
    <row r="175" spans="1:11" ht="12.75">
      <c r="A175" s="17">
        <v>16</v>
      </c>
      <c r="B175" s="57"/>
      <c r="C175" s="63"/>
      <c r="D175" s="63"/>
      <c r="E175" s="63"/>
      <c r="F175" s="63"/>
      <c r="G175" s="63"/>
      <c r="H175" s="64"/>
      <c r="I175" s="32"/>
      <c r="J175" s="35"/>
      <c r="K175" s="37">
        <f t="shared" si="7"/>
      </c>
    </row>
    <row r="176" spans="1:11" ht="12.75">
      <c r="A176" s="17">
        <v>17</v>
      </c>
      <c r="B176" s="57"/>
      <c r="C176" s="63"/>
      <c r="D176" s="63"/>
      <c r="E176" s="63"/>
      <c r="F176" s="63"/>
      <c r="G176" s="63"/>
      <c r="H176" s="64"/>
      <c r="I176" s="32"/>
      <c r="J176" s="34"/>
      <c r="K176" s="37">
        <f t="shared" si="7"/>
      </c>
    </row>
    <row r="177" spans="1:11" ht="12.75">
      <c r="A177" s="17">
        <v>18</v>
      </c>
      <c r="B177" s="57"/>
      <c r="C177" s="63"/>
      <c r="D177" s="63"/>
      <c r="E177" s="63"/>
      <c r="F177" s="63"/>
      <c r="G177" s="63"/>
      <c r="H177" s="64"/>
      <c r="I177" s="32"/>
      <c r="J177" s="34"/>
      <c r="K177" s="37">
        <f t="shared" si="7"/>
      </c>
    </row>
    <row r="178" spans="1:11" ht="12.75">
      <c r="A178" s="17">
        <v>19</v>
      </c>
      <c r="B178" s="57"/>
      <c r="C178" s="63"/>
      <c r="D178" s="63"/>
      <c r="E178" s="63"/>
      <c r="F178" s="63"/>
      <c r="G178" s="63"/>
      <c r="H178" s="64"/>
      <c r="I178" s="32"/>
      <c r="J178" s="34"/>
      <c r="K178" s="37">
        <f t="shared" si="7"/>
      </c>
    </row>
    <row r="179" spans="1:11" ht="12.75">
      <c r="A179" s="17">
        <v>20</v>
      </c>
      <c r="B179" s="57"/>
      <c r="C179" s="63"/>
      <c r="D179" s="63"/>
      <c r="E179" s="63"/>
      <c r="F179" s="63"/>
      <c r="G179" s="63"/>
      <c r="H179" s="64"/>
      <c r="I179" s="32"/>
      <c r="J179" s="35"/>
      <c r="K179" s="37">
        <f t="shared" si="7"/>
      </c>
    </row>
    <row r="180" spans="1:11" ht="12.75" hidden="1">
      <c r="A180" s="17">
        <v>21</v>
      </c>
      <c r="B180" s="57"/>
      <c r="C180" s="63"/>
      <c r="D180" s="63"/>
      <c r="E180" s="63"/>
      <c r="F180" s="63"/>
      <c r="G180" s="63"/>
      <c r="H180" s="64"/>
      <c r="I180" s="32"/>
      <c r="J180" s="34"/>
      <c r="K180" s="37">
        <f aca="true" t="shared" si="8" ref="K180:K189">IF(COUNTBLANK(I180:J180)&gt;0,"",IF(I180="нет",7.5,5)/IF(J180&lt;10,J180,10))</f>
      </c>
    </row>
    <row r="181" spans="1:11" ht="12.75" hidden="1">
      <c r="A181" s="17">
        <v>22</v>
      </c>
      <c r="B181" s="57"/>
      <c r="C181" s="63"/>
      <c r="D181" s="63"/>
      <c r="E181" s="63"/>
      <c r="F181" s="63"/>
      <c r="G181" s="63"/>
      <c r="H181" s="64"/>
      <c r="I181" s="32"/>
      <c r="J181" s="35"/>
      <c r="K181" s="37">
        <f t="shared" si="8"/>
      </c>
    </row>
    <row r="182" spans="1:11" ht="12.75" hidden="1">
      <c r="A182" s="17">
        <v>23</v>
      </c>
      <c r="B182" s="57"/>
      <c r="C182" s="63"/>
      <c r="D182" s="63"/>
      <c r="E182" s="63"/>
      <c r="F182" s="63"/>
      <c r="G182" s="63"/>
      <c r="H182" s="64"/>
      <c r="I182" s="32"/>
      <c r="J182" s="34"/>
      <c r="K182" s="37">
        <f t="shared" si="8"/>
      </c>
    </row>
    <row r="183" spans="1:11" ht="12.75" hidden="1">
      <c r="A183" s="17">
        <v>24</v>
      </c>
      <c r="B183" s="57"/>
      <c r="C183" s="63"/>
      <c r="D183" s="63"/>
      <c r="E183" s="63"/>
      <c r="F183" s="63"/>
      <c r="G183" s="63"/>
      <c r="H183" s="64"/>
      <c r="I183" s="32"/>
      <c r="J183" s="34"/>
      <c r="K183" s="37">
        <f t="shared" si="8"/>
      </c>
    </row>
    <row r="184" spans="1:11" ht="12.75" hidden="1">
      <c r="A184" s="17">
        <v>25</v>
      </c>
      <c r="B184" s="57"/>
      <c r="C184" s="63"/>
      <c r="D184" s="63"/>
      <c r="E184" s="63"/>
      <c r="F184" s="63"/>
      <c r="G184" s="63"/>
      <c r="H184" s="64"/>
      <c r="I184" s="32"/>
      <c r="J184" s="34"/>
      <c r="K184" s="37">
        <f t="shared" si="8"/>
      </c>
    </row>
    <row r="185" spans="1:11" ht="12.75" hidden="1">
      <c r="A185" s="17">
        <v>26</v>
      </c>
      <c r="B185" s="57"/>
      <c r="C185" s="63"/>
      <c r="D185" s="63"/>
      <c r="E185" s="63"/>
      <c r="F185" s="63"/>
      <c r="G185" s="63"/>
      <c r="H185" s="64"/>
      <c r="I185" s="32"/>
      <c r="J185" s="35"/>
      <c r="K185" s="37">
        <f t="shared" si="8"/>
      </c>
    </row>
    <row r="186" spans="1:11" ht="12.75" hidden="1">
      <c r="A186" s="17">
        <v>27</v>
      </c>
      <c r="B186" s="57"/>
      <c r="C186" s="63"/>
      <c r="D186" s="63"/>
      <c r="E186" s="63"/>
      <c r="F186" s="63"/>
      <c r="G186" s="63"/>
      <c r="H186" s="64"/>
      <c r="I186" s="32"/>
      <c r="J186" s="34"/>
      <c r="K186" s="37">
        <f t="shared" si="8"/>
      </c>
    </row>
    <row r="187" spans="1:11" ht="12.75" hidden="1">
      <c r="A187" s="17">
        <v>28</v>
      </c>
      <c r="B187" s="57"/>
      <c r="C187" s="63"/>
      <c r="D187" s="63"/>
      <c r="E187" s="63"/>
      <c r="F187" s="63"/>
      <c r="G187" s="63"/>
      <c r="H187" s="64"/>
      <c r="I187" s="32"/>
      <c r="J187" s="34"/>
      <c r="K187" s="37">
        <f t="shared" si="8"/>
      </c>
    </row>
    <row r="188" spans="1:11" ht="12.75" hidden="1">
      <c r="A188" s="17">
        <v>29</v>
      </c>
      <c r="B188" s="57"/>
      <c r="C188" s="63"/>
      <c r="D188" s="63"/>
      <c r="E188" s="63"/>
      <c r="F188" s="63"/>
      <c r="G188" s="63"/>
      <c r="H188" s="64"/>
      <c r="I188" s="32"/>
      <c r="J188" s="34"/>
      <c r="K188" s="37">
        <f t="shared" si="8"/>
      </c>
    </row>
    <row r="189" spans="1:11" ht="12.75" hidden="1">
      <c r="A189" s="17">
        <v>30</v>
      </c>
      <c r="B189" s="57"/>
      <c r="C189" s="63"/>
      <c r="D189" s="63"/>
      <c r="E189" s="63"/>
      <c r="F189" s="63"/>
      <c r="G189" s="63"/>
      <c r="H189" s="64"/>
      <c r="I189" s="32"/>
      <c r="J189" s="35"/>
      <c r="K189" s="37">
        <f t="shared" si="8"/>
      </c>
    </row>
    <row r="190" spans="1:12" ht="15.75">
      <c r="A190" s="6"/>
      <c r="B190" s="6"/>
      <c r="C190" s="6"/>
      <c r="D190" s="6"/>
      <c r="E190" s="6"/>
      <c r="F190" s="6"/>
      <c r="G190" s="4"/>
      <c r="H190" s="6"/>
      <c r="I190" s="4"/>
      <c r="J190" s="4"/>
      <c r="L190" s="19">
        <f>IF(SUM(K160:K189)&gt;0,SUM(K160:K189),"")</f>
      </c>
    </row>
    <row r="191" spans="1:11" ht="15.75">
      <c r="A191" s="65" t="s">
        <v>53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24"/>
    </row>
    <row r="192" spans="1:11" ht="15.75">
      <c r="A192" s="65" t="s">
        <v>39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24"/>
    </row>
    <row r="193" spans="1:153" ht="12.75">
      <c r="A193" s="77" t="s">
        <v>46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24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</row>
    <row r="194" spans="1:11" s="2" customFormat="1" ht="15.75">
      <c r="A194" s="77" t="s">
        <v>29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27"/>
    </row>
    <row r="195" spans="1:11" ht="6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24"/>
    </row>
    <row r="196" spans="1:14" ht="38.25">
      <c r="A196" s="7" t="s">
        <v>0</v>
      </c>
      <c r="B196" s="70" t="s">
        <v>16</v>
      </c>
      <c r="C196" s="87"/>
      <c r="D196" s="87"/>
      <c r="E196" s="87"/>
      <c r="F196" s="87"/>
      <c r="G196" s="87"/>
      <c r="H196" s="88"/>
      <c r="I196" s="8" t="s">
        <v>40</v>
      </c>
      <c r="J196" s="7" t="s">
        <v>17</v>
      </c>
      <c r="K196" s="25" t="s">
        <v>19</v>
      </c>
      <c r="N196" s="38">
        <f>SUM(K197:K206)</f>
        <v>0</v>
      </c>
    </row>
    <row r="197" spans="1:11" ht="12.75" customHeight="1">
      <c r="A197" s="17">
        <v>1</v>
      </c>
      <c r="B197" s="60"/>
      <c r="C197" s="61"/>
      <c r="D197" s="61"/>
      <c r="E197" s="61"/>
      <c r="F197" s="61"/>
      <c r="G197" s="61"/>
      <c r="H197" s="62"/>
      <c r="I197" s="32"/>
      <c r="J197" s="39"/>
      <c r="K197" s="37">
        <f>IF(COUNTBLANK(I197:J197)&gt;0,"",J197*IF(I197="лекции",20,IF(I197="практика",10,5)))</f>
      </c>
    </row>
    <row r="198" spans="1:11" ht="12.75" customHeight="1">
      <c r="A198" s="17">
        <v>2</v>
      </c>
      <c r="B198" s="57"/>
      <c r="C198" s="63"/>
      <c r="D198" s="63"/>
      <c r="E198" s="63"/>
      <c r="F198" s="63"/>
      <c r="G198" s="63"/>
      <c r="H198" s="64"/>
      <c r="I198" s="32"/>
      <c r="J198" s="39"/>
      <c r="K198" s="37">
        <f aca="true" t="shared" si="9" ref="K198:K206">IF(COUNTBLANK(I198:J198)&gt;0,"",J198*IF(I198="лекции",20,IF(I198="практика",10,5)))</f>
      </c>
    </row>
    <row r="199" spans="1:11" ht="12.75">
      <c r="A199" s="17">
        <v>3</v>
      </c>
      <c r="B199" s="57"/>
      <c r="C199" s="58"/>
      <c r="D199" s="58"/>
      <c r="E199" s="58"/>
      <c r="F199" s="58"/>
      <c r="G199" s="58"/>
      <c r="H199" s="59"/>
      <c r="I199" s="32"/>
      <c r="J199" s="39"/>
      <c r="K199" s="37">
        <f t="shared" si="9"/>
      </c>
    </row>
    <row r="200" spans="1:11" ht="12.75" hidden="1">
      <c r="A200" s="17">
        <v>4</v>
      </c>
      <c r="B200" s="57"/>
      <c r="C200" s="58"/>
      <c r="D200" s="58"/>
      <c r="E200" s="58"/>
      <c r="F200" s="58"/>
      <c r="G200" s="58"/>
      <c r="H200" s="59"/>
      <c r="I200" s="32"/>
      <c r="J200" s="39"/>
      <c r="K200" s="37">
        <f t="shared" si="9"/>
      </c>
    </row>
    <row r="201" spans="1:11" ht="12.75" hidden="1">
      <c r="A201" s="17">
        <v>5</v>
      </c>
      <c r="B201" s="57"/>
      <c r="C201" s="58"/>
      <c r="D201" s="58"/>
      <c r="E201" s="58"/>
      <c r="F201" s="58"/>
      <c r="G201" s="58"/>
      <c r="H201" s="59"/>
      <c r="I201" s="32"/>
      <c r="J201" s="39"/>
      <c r="K201" s="37">
        <f t="shared" si="9"/>
      </c>
    </row>
    <row r="202" spans="1:11" ht="12.75" hidden="1">
      <c r="A202" s="17">
        <v>6</v>
      </c>
      <c r="B202" s="57"/>
      <c r="C202" s="58"/>
      <c r="D202" s="58"/>
      <c r="E202" s="58"/>
      <c r="F202" s="58"/>
      <c r="G202" s="58"/>
      <c r="H202" s="59"/>
      <c r="I202" s="32"/>
      <c r="J202" s="39"/>
      <c r="K202" s="37">
        <f t="shared" si="9"/>
      </c>
    </row>
    <row r="203" spans="1:11" ht="12.75" hidden="1">
      <c r="A203" s="17">
        <v>7</v>
      </c>
      <c r="B203" s="57"/>
      <c r="C203" s="58"/>
      <c r="D203" s="58"/>
      <c r="E203" s="58"/>
      <c r="F203" s="58"/>
      <c r="G203" s="58"/>
      <c r="H203" s="59"/>
      <c r="I203" s="32"/>
      <c r="J203" s="39"/>
      <c r="K203" s="37">
        <f t="shared" si="9"/>
      </c>
    </row>
    <row r="204" spans="1:11" ht="12.75" hidden="1">
      <c r="A204" s="17">
        <v>8</v>
      </c>
      <c r="B204" s="57"/>
      <c r="C204" s="58"/>
      <c r="D204" s="58"/>
      <c r="E204" s="58"/>
      <c r="F204" s="58"/>
      <c r="G204" s="58"/>
      <c r="H204" s="59"/>
      <c r="I204" s="32"/>
      <c r="J204" s="39"/>
      <c r="K204" s="37">
        <f t="shared" si="9"/>
      </c>
    </row>
    <row r="205" spans="1:11" ht="12.75" hidden="1">
      <c r="A205" s="17">
        <v>9</v>
      </c>
      <c r="B205" s="57"/>
      <c r="C205" s="58"/>
      <c r="D205" s="58"/>
      <c r="E205" s="58"/>
      <c r="F205" s="58"/>
      <c r="G205" s="58"/>
      <c r="H205" s="59"/>
      <c r="I205" s="32"/>
      <c r="J205" s="39"/>
      <c r="K205" s="37">
        <f t="shared" si="9"/>
      </c>
    </row>
    <row r="206" spans="1:11" ht="12.75" hidden="1">
      <c r="A206" s="17">
        <v>10</v>
      </c>
      <c r="B206" s="57"/>
      <c r="C206" s="58"/>
      <c r="D206" s="58"/>
      <c r="E206" s="58"/>
      <c r="F206" s="58"/>
      <c r="G206" s="58"/>
      <c r="H206" s="59"/>
      <c r="I206" s="32"/>
      <c r="J206" s="39"/>
      <c r="K206" s="37">
        <f t="shared" si="9"/>
      </c>
    </row>
    <row r="207" spans="1:12" s="2" customFormat="1" ht="13.5" customHeight="1">
      <c r="A207" s="5"/>
      <c r="B207" s="5"/>
      <c r="C207" s="5"/>
      <c r="D207" s="5"/>
      <c r="E207" s="5"/>
      <c r="F207" s="5"/>
      <c r="G207" s="5"/>
      <c r="H207" s="3"/>
      <c r="I207" s="5"/>
      <c r="J207" s="3"/>
      <c r="K207" s="28"/>
      <c r="L207" s="19">
        <f>IF(SUM(K197:K202)&gt;0,SUM(K197:K202),"")</f>
      </c>
    </row>
    <row r="208" spans="1:11" s="2" customFormat="1" ht="14.25" customHeight="1">
      <c r="A208" s="84" t="s">
        <v>43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27"/>
    </row>
    <row r="209" spans="1:11" s="2" customFormat="1" ht="14.25" customHeight="1">
      <c r="A209" s="86" t="s">
        <v>54</v>
      </c>
      <c r="B209" s="86"/>
      <c r="C209" s="86"/>
      <c r="D209" s="86"/>
      <c r="E209" s="86"/>
      <c r="F209" s="86"/>
      <c r="G209" s="86"/>
      <c r="H209" s="86"/>
      <c r="I209" s="86"/>
      <c r="J209" s="86"/>
      <c r="K209" s="27"/>
    </row>
    <row r="210" spans="1:11" s="9" customFormat="1" ht="7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30"/>
    </row>
    <row r="211" spans="1:14" s="11" customFormat="1" ht="80.25" customHeight="1">
      <c r="A211" s="7" t="s">
        <v>0</v>
      </c>
      <c r="B211" s="70" t="s">
        <v>42</v>
      </c>
      <c r="C211" s="87"/>
      <c r="D211" s="87"/>
      <c r="E211" s="87"/>
      <c r="F211" s="87"/>
      <c r="G211" s="87"/>
      <c r="H211" s="88"/>
      <c r="I211" s="8" t="s">
        <v>41</v>
      </c>
      <c r="J211" s="7" t="s">
        <v>15</v>
      </c>
      <c r="K211" s="25" t="s">
        <v>19</v>
      </c>
      <c r="N211" s="38">
        <f>SUM(K212:K221)</f>
        <v>0</v>
      </c>
    </row>
    <row r="212" spans="1:11" s="2" customFormat="1" ht="15.75">
      <c r="A212" s="17">
        <v>1</v>
      </c>
      <c r="B212" s="60"/>
      <c r="C212" s="61"/>
      <c r="D212" s="61"/>
      <c r="E212" s="61"/>
      <c r="F212" s="61"/>
      <c r="G212" s="61"/>
      <c r="H212" s="62"/>
      <c r="I212" s="32"/>
      <c r="J212" s="34"/>
      <c r="K212" s="37">
        <f>IF(COUNTBLANK(I212:J212)&gt;0,"",IF(I212="да",50,20)/J212)</f>
      </c>
    </row>
    <row r="213" spans="1:11" s="2" customFormat="1" ht="15.75">
      <c r="A213" s="17">
        <v>2</v>
      </c>
      <c r="B213" s="60"/>
      <c r="C213" s="61"/>
      <c r="D213" s="61"/>
      <c r="E213" s="61"/>
      <c r="F213" s="61"/>
      <c r="G213" s="61"/>
      <c r="H213" s="62"/>
      <c r="I213" s="32"/>
      <c r="J213" s="34"/>
      <c r="K213" s="37">
        <f aca="true" t="shared" si="10" ref="K213:K221">IF(COUNTBLANK(I213:J213)&gt;0,"",IF(I213="да",50,20)/J213)</f>
      </c>
    </row>
    <row r="214" spans="1:11" s="2" customFormat="1" ht="15.75">
      <c r="A214" s="17">
        <v>3</v>
      </c>
      <c r="B214" s="57"/>
      <c r="C214" s="58"/>
      <c r="D214" s="58"/>
      <c r="E214" s="58"/>
      <c r="F214" s="58"/>
      <c r="G214" s="58"/>
      <c r="H214" s="59"/>
      <c r="I214" s="32"/>
      <c r="J214" s="34"/>
      <c r="K214" s="37">
        <f t="shared" si="10"/>
      </c>
    </row>
    <row r="215" spans="1:11" s="2" customFormat="1" ht="15.75">
      <c r="A215" s="17">
        <v>4</v>
      </c>
      <c r="B215" s="57"/>
      <c r="C215" s="58"/>
      <c r="D215" s="58"/>
      <c r="E215" s="58"/>
      <c r="F215" s="58"/>
      <c r="G215" s="58"/>
      <c r="H215" s="59"/>
      <c r="I215" s="32"/>
      <c r="J215" s="34"/>
      <c r="K215" s="37">
        <f t="shared" si="10"/>
      </c>
    </row>
    <row r="216" spans="1:11" s="2" customFormat="1" ht="15.75">
      <c r="A216" s="17">
        <v>5</v>
      </c>
      <c r="B216" s="57"/>
      <c r="C216" s="58"/>
      <c r="D216" s="58"/>
      <c r="E216" s="58"/>
      <c r="F216" s="58"/>
      <c r="G216" s="58"/>
      <c r="H216" s="59"/>
      <c r="I216" s="32"/>
      <c r="J216" s="34"/>
      <c r="K216" s="37">
        <f t="shared" si="10"/>
      </c>
    </row>
    <row r="217" spans="1:11" s="2" customFormat="1" ht="15.75">
      <c r="A217" s="17">
        <v>6</v>
      </c>
      <c r="B217" s="57"/>
      <c r="C217" s="58"/>
      <c r="D217" s="58"/>
      <c r="E217" s="58"/>
      <c r="F217" s="58"/>
      <c r="G217" s="58"/>
      <c r="H217" s="59"/>
      <c r="I217" s="32"/>
      <c r="J217" s="34"/>
      <c r="K217" s="37">
        <f t="shared" si="10"/>
      </c>
    </row>
    <row r="218" spans="1:11" s="2" customFormat="1" ht="15.75">
      <c r="A218" s="17">
        <v>7</v>
      </c>
      <c r="B218" s="57"/>
      <c r="C218" s="58"/>
      <c r="D218" s="58"/>
      <c r="E218" s="58"/>
      <c r="F218" s="58"/>
      <c r="G218" s="58"/>
      <c r="H218" s="59"/>
      <c r="I218" s="32"/>
      <c r="J218" s="34"/>
      <c r="K218" s="37">
        <f t="shared" si="10"/>
      </c>
    </row>
    <row r="219" spans="1:11" s="2" customFormat="1" ht="15.75">
      <c r="A219" s="17">
        <v>8</v>
      </c>
      <c r="B219" s="57"/>
      <c r="C219" s="58"/>
      <c r="D219" s="58"/>
      <c r="E219" s="58"/>
      <c r="F219" s="58"/>
      <c r="G219" s="58"/>
      <c r="H219" s="59"/>
      <c r="I219" s="32"/>
      <c r="J219" s="34"/>
      <c r="K219" s="37">
        <f t="shared" si="10"/>
      </c>
    </row>
    <row r="220" spans="1:11" s="2" customFormat="1" ht="15.75">
      <c r="A220" s="17">
        <v>9</v>
      </c>
      <c r="B220" s="57"/>
      <c r="C220" s="58"/>
      <c r="D220" s="58"/>
      <c r="E220" s="58"/>
      <c r="F220" s="58"/>
      <c r="G220" s="58"/>
      <c r="H220" s="59"/>
      <c r="I220" s="32"/>
      <c r="J220" s="34"/>
      <c r="K220" s="37">
        <f t="shared" si="10"/>
      </c>
    </row>
    <row r="221" spans="1:11" s="2" customFormat="1" ht="15.75">
      <c r="A221" s="17">
        <v>10</v>
      </c>
      <c r="B221" s="57"/>
      <c r="C221" s="58"/>
      <c r="D221" s="58"/>
      <c r="E221" s="58"/>
      <c r="F221" s="58"/>
      <c r="G221" s="58"/>
      <c r="H221" s="59"/>
      <c r="I221" s="32"/>
      <c r="J221" s="34"/>
      <c r="K221" s="37">
        <f t="shared" si="10"/>
      </c>
    </row>
    <row r="222" spans="1:12" ht="16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L222" s="19">
        <f>IF(SUM(K212:K221)&gt;0,SUM(K212:K221),"")</f>
      </c>
    </row>
    <row r="223" spans="1:11" ht="15.75">
      <c r="A223" s="65" t="s">
        <v>55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24"/>
    </row>
    <row r="224" spans="1:11" ht="15.75">
      <c r="A224" s="65" t="s">
        <v>4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24"/>
    </row>
    <row r="225" spans="1:11" s="2" customFormat="1" ht="27" customHeight="1">
      <c r="A225" s="85" t="s">
        <v>45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27"/>
    </row>
    <row r="226" spans="1:11" s="2" customFormat="1" ht="5.2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27"/>
    </row>
    <row r="227" spans="1:14" ht="51">
      <c r="A227" s="7" t="s">
        <v>0</v>
      </c>
      <c r="B227" s="70" t="s">
        <v>21</v>
      </c>
      <c r="C227" s="71"/>
      <c r="D227" s="71"/>
      <c r="E227" s="71"/>
      <c r="F227" s="71"/>
      <c r="G227" s="71"/>
      <c r="H227" s="72"/>
      <c r="I227" s="7" t="s">
        <v>22</v>
      </c>
      <c r="J227" s="7" t="s">
        <v>38</v>
      </c>
      <c r="K227" s="25" t="s">
        <v>19</v>
      </c>
      <c r="N227" s="38">
        <f>SUM(K228:K237)</f>
        <v>0</v>
      </c>
    </row>
    <row r="228" spans="1:11" ht="12.75">
      <c r="A228" s="17">
        <v>1</v>
      </c>
      <c r="B228" s="57"/>
      <c r="C228" s="63"/>
      <c r="D228" s="63"/>
      <c r="E228" s="63"/>
      <c r="F228" s="63"/>
      <c r="G228" s="63"/>
      <c r="H228" s="64"/>
      <c r="I228" s="32"/>
      <c r="J228" s="34"/>
      <c r="K228" s="37">
        <f aca="true" t="shared" si="11" ref="K228:K237">IF(COUNTBLANK(I228:J228)&gt;0,"",IF(I228="дис",30,10)/J228)</f>
      </c>
    </row>
    <row r="229" spans="1:11" ht="12.75">
      <c r="A229" s="17">
        <v>2</v>
      </c>
      <c r="B229" s="57"/>
      <c r="C229" s="63"/>
      <c r="D229" s="63"/>
      <c r="E229" s="63"/>
      <c r="F229" s="63"/>
      <c r="G229" s="63"/>
      <c r="H229" s="64"/>
      <c r="I229" s="32"/>
      <c r="J229" s="34"/>
      <c r="K229" s="37">
        <f t="shared" si="11"/>
      </c>
    </row>
    <row r="230" spans="1:11" ht="12.75">
      <c r="A230" s="17">
        <v>3</v>
      </c>
      <c r="B230" s="57"/>
      <c r="C230" s="63"/>
      <c r="D230" s="63"/>
      <c r="E230" s="63"/>
      <c r="F230" s="63"/>
      <c r="G230" s="63"/>
      <c r="H230" s="64"/>
      <c r="I230" s="32"/>
      <c r="J230" s="34"/>
      <c r="K230" s="37">
        <f t="shared" si="11"/>
      </c>
    </row>
    <row r="231" spans="1:11" ht="12.75">
      <c r="A231" s="17">
        <v>4</v>
      </c>
      <c r="B231" s="57"/>
      <c r="C231" s="63"/>
      <c r="D231" s="63"/>
      <c r="E231" s="63"/>
      <c r="F231" s="63"/>
      <c r="G231" s="63"/>
      <c r="H231" s="64"/>
      <c r="I231" s="32"/>
      <c r="J231" s="34"/>
      <c r="K231" s="37">
        <f t="shared" si="11"/>
      </c>
    </row>
    <row r="232" spans="1:11" ht="12.75">
      <c r="A232" s="17">
        <v>5</v>
      </c>
      <c r="B232" s="57"/>
      <c r="C232" s="63"/>
      <c r="D232" s="63"/>
      <c r="E232" s="63"/>
      <c r="F232" s="63"/>
      <c r="G232" s="63"/>
      <c r="H232" s="64"/>
      <c r="I232" s="32"/>
      <c r="J232" s="34"/>
      <c r="K232" s="37">
        <f t="shared" si="11"/>
      </c>
    </row>
    <row r="233" spans="1:11" ht="12.75" hidden="1">
      <c r="A233" s="17">
        <v>6</v>
      </c>
      <c r="B233" s="57"/>
      <c r="C233" s="63"/>
      <c r="D233" s="63"/>
      <c r="E233" s="63"/>
      <c r="F233" s="63"/>
      <c r="G233" s="63"/>
      <c r="H233" s="64"/>
      <c r="I233" s="32"/>
      <c r="J233" s="34"/>
      <c r="K233" s="37">
        <f>IF(COUNTBLANK(I233:J233)&gt;0,"",IF(I233="дис",30,10)/J233)</f>
      </c>
    </row>
    <row r="234" spans="1:11" ht="12.75" hidden="1">
      <c r="A234" s="17">
        <v>7</v>
      </c>
      <c r="B234" s="57"/>
      <c r="C234" s="63"/>
      <c r="D234" s="63"/>
      <c r="E234" s="63"/>
      <c r="F234" s="63"/>
      <c r="G234" s="63"/>
      <c r="H234" s="64"/>
      <c r="I234" s="32"/>
      <c r="J234" s="34"/>
      <c r="K234" s="37">
        <f>IF(COUNTBLANK(I234:J234)&gt;0,"",IF(I234="дис",30,10)/J234)</f>
      </c>
    </row>
    <row r="235" spans="1:11" ht="12.75" hidden="1">
      <c r="A235" s="17">
        <v>8</v>
      </c>
      <c r="B235" s="57"/>
      <c r="C235" s="63"/>
      <c r="D235" s="63"/>
      <c r="E235" s="63"/>
      <c r="F235" s="63"/>
      <c r="G235" s="63"/>
      <c r="H235" s="64"/>
      <c r="I235" s="32"/>
      <c r="J235" s="34"/>
      <c r="K235" s="37">
        <f>IF(COUNTBLANK(I235:J235)&gt;0,"",IF(I235="дис",30,10)/J235)</f>
      </c>
    </row>
    <row r="236" spans="1:11" ht="12.75" hidden="1">
      <c r="A236" s="17">
        <v>9</v>
      </c>
      <c r="B236" s="57"/>
      <c r="C236" s="63"/>
      <c r="D236" s="63"/>
      <c r="E236" s="63"/>
      <c r="F236" s="63"/>
      <c r="G236" s="63"/>
      <c r="H236" s="64"/>
      <c r="I236" s="32"/>
      <c r="J236" s="34"/>
      <c r="K236" s="37">
        <f>IF(COUNTBLANK(I236:J236)&gt;0,"",IF(I236="дис",30,10)/J236)</f>
      </c>
    </row>
    <row r="237" spans="1:11" ht="12.75" hidden="1">
      <c r="A237" s="17">
        <v>10</v>
      </c>
      <c r="B237" s="57"/>
      <c r="C237" s="63"/>
      <c r="D237" s="63"/>
      <c r="E237" s="63"/>
      <c r="F237" s="63"/>
      <c r="G237" s="63"/>
      <c r="H237" s="64"/>
      <c r="I237" s="32"/>
      <c r="J237" s="34"/>
      <c r="K237" s="37">
        <f t="shared" si="11"/>
      </c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L238" s="19">
        <f>IF(SUM(K228:K237)&gt;0,SUM(K228:K237),"")</f>
      </c>
    </row>
    <row r="239" spans="1:11" s="2" customFormat="1" ht="15.75">
      <c r="A239" s="65" t="s">
        <v>31</v>
      </c>
      <c r="B239" s="65"/>
      <c r="C239" s="65"/>
      <c r="D239" s="65"/>
      <c r="E239" s="65"/>
      <c r="F239" s="65"/>
      <c r="G239" s="65"/>
      <c r="H239" s="65"/>
      <c r="I239" s="65"/>
      <c r="J239" s="44"/>
      <c r="K239" s="27"/>
    </row>
    <row r="240" spans="1:11" s="2" customFormat="1" ht="15.75">
      <c r="A240" s="4"/>
      <c r="B240" s="4"/>
      <c r="C240" s="4"/>
      <c r="D240" s="6"/>
      <c r="E240" s="6"/>
      <c r="F240" s="6"/>
      <c r="G240" s="4"/>
      <c r="H240" s="4"/>
      <c r="I240" s="4"/>
      <c r="J240" s="4"/>
      <c r="K240" s="27"/>
    </row>
    <row r="241" spans="1:11" s="2" customFormat="1" ht="15.75">
      <c r="A241" s="65" t="s">
        <v>24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20">
        <f>SUM(K1:K240)*IF(COUNTBLANK(J239)&gt;0,0,IF(J239&lt;31,1.5,1))</f>
        <v>0</v>
      </c>
    </row>
    <row r="242" spans="1:11" s="2" customFormat="1" ht="15.75">
      <c r="A242" s="4"/>
      <c r="B242" s="4"/>
      <c r="C242" s="4"/>
      <c r="D242" s="6"/>
      <c r="E242" s="6"/>
      <c r="F242" s="6"/>
      <c r="G242" s="4"/>
      <c r="H242" s="4"/>
      <c r="I242" s="4"/>
      <c r="J242" s="4"/>
      <c r="K242" s="27"/>
    </row>
    <row r="243" spans="1:11" s="1" customFormat="1" ht="15.75">
      <c r="A243" s="4" t="s">
        <v>5</v>
      </c>
      <c r="B243" s="4"/>
      <c r="C243" s="4"/>
      <c r="D243" s="4"/>
      <c r="E243" s="4"/>
      <c r="F243" s="4"/>
      <c r="G243" s="4"/>
      <c r="H243" s="4"/>
      <c r="I243" s="4"/>
      <c r="J243" s="4"/>
      <c r="K243" s="24"/>
    </row>
    <row r="244" spans="1:11" s="1" customFormat="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24"/>
    </row>
    <row r="245" spans="1:11" ht="15.75">
      <c r="A245" s="4" t="s">
        <v>6</v>
      </c>
      <c r="B245" s="4"/>
      <c r="C245" s="4"/>
      <c r="D245" s="4"/>
      <c r="E245" s="4"/>
      <c r="F245" s="4"/>
      <c r="G245" s="4"/>
      <c r="H245" s="4"/>
      <c r="I245" s="4"/>
      <c r="J245" s="4"/>
      <c r="K245" s="24"/>
    </row>
    <row r="246" spans="1:1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24"/>
    </row>
    <row r="247" spans="1:11" s="2" customFormat="1" ht="15.75">
      <c r="A247" s="4" t="s">
        <v>7</v>
      </c>
      <c r="B247" s="4"/>
      <c r="C247" s="12"/>
      <c r="D247" s="12"/>
      <c r="E247" s="12"/>
      <c r="F247" s="12"/>
      <c r="G247" s="12"/>
      <c r="H247" s="12"/>
      <c r="I247" s="12"/>
      <c r="J247" s="12"/>
      <c r="K247" s="31"/>
    </row>
    <row r="248" spans="1:11" s="2" customFormat="1" ht="15.75">
      <c r="A248"/>
      <c r="B248"/>
      <c r="C248"/>
      <c r="D248"/>
      <c r="E248"/>
      <c r="F248"/>
      <c r="G248"/>
      <c r="H248"/>
      <c r="I248"/>
      <c r="J248"/>
      <c r="K248" s="27"/>
    </row>
    <row r="249" spans="1:11" s="2" customFormat="1" ht="15.75">
      <c r="A249"/>
      <c r="B249"/>
      <c r="C249"/>
      <c r="D249"/>
      <c r="E249"/>
      <c r="F249"/>
      <c r="G249"/>
      <c r="H249"/>
      <c r="I249"/>
      <c r="J249"/>
      <c r="K249" s="27"/>
    </row>
    <row r="250" spans="1:11" s="2" customFormat="1" ht="15.75">
      <c r="A250"/>
      <c r="B250"/>
      <c r="C250"/>
      <c r="D250"/>
      <c r="E250"/>
      <c r="F250"/>
      <c r="G250"/>
      <c r="H250"/>
      <c r="I250"/>
      <c r="J250"/>
      <c r="K250" s="27"/>
    </row>
    <row r="251" spans="1:11" s="2" customFormat="1" ht="15.75">
      <c r="A251"/>
      <c r="B251"/>
      <c r="C251"/>
      <c r="D251"/>
      <c r="E251"/>
      <c r="F251"/>
      <c r="G251"/>
      <c r="H251"/>
      <c r="I251"/>
      <c r="J251"/>
      <c r="K251" s="27"/>
    </row>
    <row r="252" spans="1:11" s="2" customFormat="1" ht="15.75">
      <c r="A252"/>
      <c r="B252"/>
      <c r="C252"/>
      <c r="D252"/>
      <c r="E252"/>
      <c r="F252"/>
      <c r="G252"/>
      <c r="H252"/>
      <c r="I252"/>
      <c r="J252"/>
      <c r="K252" s="27"/>
    </row>
  </sheetData>
  <sheetProtection password="DED3" sheet="1" formatCells="0" formatColumns="0" formatRows="0" insertRows="0" deleteRows="0" sort="0" autoFilter="0" pivotTables="0"/>
  <mergeCells count="241">
    <mergeCell ref="A7:J7"/>
    <mergeCell ref="A8:I8"/>
    <mergeCell ref="A9:I9"/>
    <mergeCell ref="B64:E64"/>
    <mergeCell ref="B65:E65"/>
    <mergeCell ref="B66:E66"/>
    <mergeCell ref="B53:E53"/>
    <mergeCell ref="B54:E54"/>
    <mergeCell ref="B55:E55"/>
    <mergeCell ref="B56:E56"/>
    <mergeCell ref="B67:E67"/>
    <mergeCell ref="B233:H233"/>
    <mergeCell ref="B234:H234"/>
    <mergeCell ref="B217:H217"/>
    <mergeCell ref="B218:H218"/>
    <mergeCell ref="B219:H219"/>
    <mergeCell ref="B220:H220"/>
    <mergeCell ref="B221:H221"/>
    <mergeCell ref="B214:H214"/>
    <mergeCell ref="B215:H215"/>
    <mergeCell ref="B57:E57"/>
    <mergeCell ref="B58:E58"/>
    <mergeCell ref="B59:E59"/>
    <mergeCell ref="B60:E60"/>
    <mergeCell ref="B211:H211"/>
    <mergeCell ref="B213:H213"/>
    <mergeCell ref="B126:H126"/>
    <mergeCell ref="B142:H142"/>
    <mergeCell ref="B143:H143"/>
    <mergeCell ref="B144:H144"/>
    <mergeCell ref="B216:H216"/>
    <mergeCell ref="B151:H151"/>
    <mergeCell ref="B180:H180"/>
    <mergeCell ref="B181:H181"/>
    <mergeCell ref="B182:H182"/>
    <mergeCell ref="B183:H183"/>
    <mergeCell ref="B164:H164"/>
    <mergeCell ref="A192:J192"/>
    <mergeCell ref="B178:H178"/>
    <mergeCell ref="B179:H179"/>
    <mergeCell ref="B139:H139"/>
    <mergeCell ref="B212:H212"/>
    <mergeCell ref="B166:H166"/>
    <mergeCell ref="B159:H159"/>
    <mergeCell ref="B167:H167"/>
    <mergeCell ref="B168:H168"/>
    <mergeCell ref="B196:H196"/>
    <mergeCell ref="A194:J194"/>
    <mergeCell ref="B203:H203"/>
    <mergeCell ref="B204:H204"/>
    <mergeCell ref="B121:H121"/>
    <mergeCell ref="B122:H122"/>
    <mergeCell ref="B123:H123"/>
    <mergeCell ref="B175:H175"/>
    <mergeCell ref="B124:H124"/>
    <mergeCell ref="B125:H125"/>
    <mergeCell ref="B145:H145"/>
    <mergeCell ref="B146:H146"/>
    <mergeCell ref="B147:H147"/>
    <mergeCell ref="B148:H148"/>
    <mergeCell ref="B108:H108"/>
    <mergeCell ref="B109:H109"/>
    <mergeCell ref="B110:H110"/>
    <mergeCell ref="B111:H111"/>
    <mergeCell ref="B112:H112"/>
    <mergeCell ref="B113:H113"/>
    <mergeCell ref="B51:E51"/>
    <mergeCell ref="B52:E52"/>
    <mergeCell ref="B104:H104"/>
    <mergeCell ref="B102:H102"/>
    <mergeCell ref="B103:H103"/>
    <mergeCell ref="B90:H90"/>
    <mergeCell ref="B91:H91"/>
    <mergeCell ref="B61:E61"/>
    <mergeCell ref="B62:E62"/>
    <mergeCell ref="B63:E63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EO193:EW193"/>
    <mergeCell ref="AT193:BB193"/>
    <mergeCell ref="BC193:BK193"/>
    <mergeCell ref="BL193:BT193"/>
    <mergeCell ref="BU193:CC193"/>
    <mergeCell ref="EF193:EN193"/>
    <mergeCell ref="CV193:DD193"/>
    <mergeCell ref="DE193:DM193"/>
    <mergeCell ref="DN193:DV193"/>
    <mergeCell ref="DW193:EE193"/>
    <mergeCell ref="AK193:AS193"/>
    <mergeCell ref="CD193:CL193"/>
    <mergeCell ref="A209:J209"/>
    <mergeCell ref="CM193:CU193"/>
    <mergeCell ref="L193:R193"/>
    <mergeCell ref="S193:AA193"/>
    <mergeCell ref="AB193:AJ193"/>
    <mergeCell ref="B228:H228"/>
    <mergeCell ref="B227:H227"/>
    <mergeCell ref="A225:J225"/>
    <mergeCell ref="A226:J226"/>
    <mergeCell ref="A223:J223"/>
    <mergeCell ref="A224:J224"/>
    <mergeCell ref="A208:J208"/>
    <mergeCell ref="A191:J191"/>
    <mergeCell ref="B176:H176"/>
    <mergeCell ref="B185:H185"/>
    <mergeCell ref="B186:H186"/>
    <mergeCell ref="B187:H187"/>
    <mergeCell ref="B188:H188"/>
    <mergeCell ref="B189:H189"/>
    <mergeCell ref="B177:H177"/>
    <mergeCell ref="B184:H184"/>
    <mergeCell ref="B162:H162"/>
    <mergeCell ref="A155:J155"/>
    <mergeCell ref="B140:H140"/>
    <mergeCell ref="B141:H141"/>
    <mergeCell ref="B160:H160"/>
    <mergeCell ref="A153:J153"/>
    <mergeCell ref="A154:J154"/>
    <mergeCell ref="A157:J157"/>
    <mergeCell ref="B149:H149"/>
    <mergeCell ref="B150:H150"/>
    <mergeCell ref="A115:J115"/>
    <mergeCell ref="B96:H96"/>
    <mergeCell ref="B97:H97"/>
    <mergeCell ref="B98:H98"/>
    <mergeCell ref="B99:H99"/>
    <mergeCell ref="B100:H100"/>
    <mergeCell ref="B101:H101"/>
    <mergeCell ref="B105:H105"/>
    <mergeCell ref="B106:H106"/>
    <mergeCell ref="B107:H107"/>
    <mergeCell ref="B89:H89"/>
    <mergeCell ref="A77:J77"/>
    <mergeCell ref="A78:J78"/>
    <mergeCell ref="A79:J79"/>
    <mergeCell ref="A80:J80"/>
    <mergeCell ref="B86:H86"/>
    <mergeCell ref="B26:E26"/>
    <mergeCell ref="B27:E27"/>
    <mergeCell ref="B29:E29"/>
    <mergeCell ref="B30:E30"/>
    <mergeCell ref="B31:E31"/>
    <mergeCell ref="B137:H137"/>
    <mergeCell ref="B92:H92"/>
    <mergeCell ref="B93:H93"/>
    <mergeCell ref="B94:H94"/>
    <mergeCell ref="B95:H95"/>
    <mergeCell ref="A193:J193"/>
    <mergeCell ref="B163:H163"/>
    <mergeCell ref="B36:E36"/>
    <mergeCell ref="B37:E37"/>
    <mergeCell ref="B38:E38"/>
    <mergeCell ref="B32:E32"/>
    <mergeCell ref="B174:H174"/>
    <mergeCell ref="A81:J81"/>
    <mergeCell ref="B83:H83"/>
    <mergeCell ref="B84:H84"/>
    <mergeCell ref="B133:H133"/>
    <mergeCell ref="B134:H134"/>
    <mergeCell ref="B138:H138"/>
    <mergeCell ref="A6:J6"/>
    <mergeCell ref="B21:E21"/>
    <mergeCell ref="B22:E22"/>
    <mergeCell ref="B28:E28"/>
    <mergeCell ref="H11:I11"/>
    <mergeCell ref="A12:J12"/>
    <mergeCell ref="B88:H88"/>
    <mergeCell ref="B172:H172"/>
    <mergeCell ref="B173:H173"/>
    <mergeCell ref="B170:H170"/>
    <mergeCell ref="B171:H171"/>
    <mergeCell ref="B135:H135"/>
    <mergeCell ref="B136:H136"/>
    <mergeCell ref="A156:J156"/>
    <mergeCell ref="B165:H165"/>
    <mergeCell ref="B169:H169"/>
    <mergeCell ref="B161:H161"/>
    <mergeCell ref="B132:H132"/>
    <mergeCell ref="A1:J1"/>
    <mergeCell ref="A69:J69"/>
    <mergeCell ref="A70:J70"/>
    <mergeCell ref="A71:J71"/>
    <mergeCell ref="A5:J5"/>
    <mergeCell ref="B17:E17"/>
    <mergeCell ref="B18:E18"/>
    <mergeCell ref="B128:H128"/>
    <mergeCell ref="B24:E24"/>
    <mergeCell ref="B19:E19"/>
    <mergeCell ref="B20:E20"/>
    <mergeCell ref="B25:E25"/>
    <mergeCell ref="A2:J2"/>
    <mergeCell ref="A3:J3"/>
    <mergeCell ref="A4:J4"/>
    <mergeCell ref="H10:I10"/>
    <mergeCell ref="A15:J15"/>
    <mergeCell ref="A13:K13"/>
    <mergeCell ref="E14:K14"/>
    <mergeCell ref="B39:E39"/>
    <mergeCell ref="B74:H74"/>
    <mergeCell ref="B41:E41"/>
    <mergeCell ref="B73:H73"/>
    <mergeCell ref="B131:H131"/>
    <mergeCell ref="B23:E23"/>
    <mergeCell ref="B33:E33"/>
    <mergeCell ref="B34:E34"/>
    <mergeCell ref="B35:E35"/>
    <mergeCell ref="B40:E40"/>
    <mergeCell ref="A241:J241"/>
    <mergeCell ref="B229:H229"/>
    <mergeCell ref="B230:H230"/>
    <mergeCell ref="A239:I239"/>
    <mergeCell ref="B232:H232"/>
    <mergeCell ref="B237:H237"/>
    <mergeCell ref="B231:H231"/>
    <mergeCell ref="B235:H235"/>
    <mergeCell ref="B236:H236"/>
    <mergeCell ref="B75:H75"/>
    <mergeCell ref="A116:J116"/>
    <mergeCell ref="A117:J117"/>
    <mergeCell ref="B129:H129"/>
    <mergeCell ref="B130:H130"/>
    <mergeCell ref="B85:H85"/>
    <mergeCell ref="B87:H87"/>
    <mergeCell ref="A118:J118"/>
    <mergeCell ref="A119:J119"/>
    <mergeCell ref="B127:H127"/>
    <mergeCell ref="B205:H205"/>
    <mergeCell ref="B206:H206"/>
    <mergeCell ref="B197:H197"/>
    <mergeCell ref="B198:H198"/>
    <mergeCell ref="B199:H199"/>
    <mergeCell ref="B200:H200"/>
    <mergeCell ref="B201:H201"/>
    <mergeCell ref="B202:H202"/>
  </mergeCells>
  <dataValidations count="7">
    <dataValidation type="whole" operator="greaterThan" allowBlank="1" showInputMessage="1" showErrorMessage="1" sqref="J239">
      <formula1>0</formula1>
    </dataValidation>
    <dataValidation type="list" allowBlank="1" showInputMessage="1" showErrorMessage="1" sqref="I228:I237">
      <formula1>"дис,дип"</formula1>
    </dataValidation>
    <dataValidation type="list" allowBlank="1" showInputMessage="1" showErrorMessage="1" sqref="I160:I189 I122:I151 I84:I113 I212:I221 G18:G67">
      <formula1>"да,нет"</formula1>
    </dataValidation>
    <dataValidation type="list" allowBlank="1" showInputMessage="1" showErrorMessage="1" sqref="I197:I206">
      <formula1>"лекции,практика,лаб.раб."</formula1>
    </dataValidation>
    <dataValidation type="list" allowBlank="1" showInputMessage="1" showErrorMessage="1" sqref="F18:F67">
      <formula1>"р,з"</formula1>
    </dataValidation>
    <dataValidation type="list" allowBlank="1" showInputMessage="1" showErrorMessage="1" sqref="H11:I11">
      <formula1>"сотрудник,аспирант"</formula1>
    </dataValidation>
    <dataValidation type="decimal" allowBlank="1" showInputMessage="1" showErrorMessage="1" sqref="J11">
      <formula1>0</formula1>
      <formula2>1</formula2>
    </dataValidation>
  </dataValidations>
  <printOptions/>
  <pageMargins left="0.7874015748031497" right="0.7874015748031497" top="0.7874015748031497" bottom="0.7874015748031497" header="0.5118110236220472" footer="0.5118110236220472"/>
  <pageSetup fitToHeight="10" fitToWidth="1" horizontalDpi="300" verticalDpi="300" orientation="portrait" paperSize="9" scale="82" r:id="rId1"/>
  <rowBreaks count="2" manualBreakCount="2">
    <brk id="114" max="255" man="1"/>
    <brk id="2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Gavrilenko</dc:creator>
  <cp:keywords/>
  <dc:description/>
  <cp:lastModifiedBy>Гапонова Дария Михайловна</cp:lastModifiedBy>
  <cp:lastPrinted>2015-06-08T14:01:26Z</cp:lastPrinted>
  <dcterms:created xsi:type="dcterms:W3CDTF">2007-01-23T09:15:42Z</dcterms:created>
  <dcterms:modified xsi:type="dcterms:W3CDTF">2022-05-11T16:50:45Z</dcterms:modified>
  <cp:category/>
  <cp:version/>
  <cp:contentType/>
  <cp:contentStatus/>
</cp:coreProperties>
</file>